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4400" windowHeight="12990" tabRatio="750"/>
  </bookViews>
  <sheets>
    <sheet name="Instructions" sheetId="8" r:id="rId1"/>
    <sheet name="Summary" sheetId="27" r:id="rId2"/>
    <sheet name="Open Pit" sheetId="9" r:id="rId3"/>
    <sheet name="UG Mine" sheetId="15" r:id="rId4"/>
    <sheet name="Tailings" sheetId="16" r:id="rId5"/>
    <sheet name="Rock Pile" sheetId="17" r:id="rId6"/>
    <sheet name="Bldgs &amp; Equip" sheetId="18" r:id="rId7"/>
    <sheet name="Chemicals" sheetId="19" r:id="rId8"/>
    <sheet name="Water Management" sheetId="20" r:id="rId9"/>
    <sheet name="Water Treatment" sheetId="29" r:id="rId10"/>
    <sheet name="ICM" sheetId="30" r:id="rId11"/>
    <sheet name="Mobilization" sheetId="21" r:id="rId12"/>
    <sheet name="PostClosure" sheetId="3" r:id="rId13"/>
    <sheet name="Unit_Costs" sheetId="4" r:id="rId14"/>
    <sheet name="Estimator" sheetId="25" r:id="rId15"/>
    <sheet name="Tools" sheetId="26" r:id="rId16"/>
  </sheets>
  <definedNames>
    <definedName name="_xlnm._FilterDatabase" localSheetId="13" hidden="1">Unit_Costs!$E$2:$E$172</definedName>
    <definedName name="AnnualTreat1Cost">'Water Treatment'!$H$31</definedName>
    <definedName name="Bldg1CostCode">'Bldgs &amp; Equip'!$F$5:$F$56</definedName>
    <definedName name="Bldg1LandTotal">'Bldgs &amp; Equip'!$J$57</definedName>
    <definedName name="Bldg1Name">'Bldgs &amp; Equip'!$D$1</definedName>
    <definedName name="Bldg1Notes">'Bldgs &amp; Equip'!$C$5:$C$56</definedName>
    <definedName name="Bldg1PercentLand">'Bldgs &amp; Equip'!$I$5:$I$56</definedName>
    <definedName name="Bldg1Qty">'Bldgs &amp; Equip'!$E$5:$E$56</definedName>
    <definedName name="Bldg1Total">'Bldgs &amp; Equip'!$H$57</definedName>
    <definedName name="Bldg1WaterTotal">'Bldgs &amp; Equip'!$K$57</definedName>
    <definedName name="BldgCount">'Bldgs &amp; Equip'!$A$1</definedName>
    <definedName name="BldgSum" localSheetId="1">Summary!$B$8</definedName>
    <definedName name="Chem1CostCode">Chemicals!$F$19:$F$50</definedName>
    <definedName name="Chem1LandTotal">Chemicals!$J$51</definedName>
    <definedName name="Chem1Name">Chemicals!$D$1</definedName>
    <definedName name="Chem1Notes">Chemicals!$C$6:$C$50</definedName>
    <definedName name="Chem1PercentLand">Chemicals!$I$19:$I$50</definedName>
    <definedName name="Chem1Qty">Chemicals!$E$6:$E$50</definedName>
    <definedName name="Chem1Total">Chemicals!$H$51</definedName>
    <definedName name="Chem1WaterTotal">Chemicals!$K$51</definedName>
    <definedName name="ChemCount">Chemicals!$A$1</definedName>
    <definedName name="ChemSum" localSheetId="1">Summary!$B$9</definedName>
    <definedName name="CostCode">Unit_Costs!$D$5:$D$172</definedName>
    <definedName name="DiscountRate">PostClosure!$F$31</definedName>
    <definedName name="High">"H"</definedName>
    <definedName name="ICM1CostCode">ICM!$F$4:$F$19</definedName>
    <definedName name="ICM1Name">ICM!$D$1</definedName>
    <definedName name="ICMCount">ICM!$A$1</definedName>
    <definedName name="ICMNotes">ICM!$C$4:$C$19</definedName>
    <definedName name="ICMQty">ICM!$E$4:$E$19</definedName>
    <definedName name="ICMSum">Summary!$B$11</definedName>
    <definedName name="ICMTotal">ICM!$H$21</definedName>
    <definedName name="Low">"L"</definedName>
    <definedName name="Mob1CostCode">Mobilization!$F$5:$F$58</definedName>
    <definedName name="Mob1Name">Mobilization!$D$1</definedName>
    <definedName name="Mob1Notes">Mobilization!$C$5:$C$58</definedName>
    <definedName name="Mob1Qty">Mobilization!$E$5:$E$58</definedName>
    <definedName name="MobCount">Mobilization!$A$1</definedName>
    <definedName name="MobSum" localSheetId="1">Summary!$B$16</definedName>
    <definedName name="MobTotal">Mobilization!$H$58</definedName>
    <definedName name="PC1CostCode">PostClosure!$F$5:$F$28</definedName>
    <definedName name="PC1Name">PostClosure!$D$1</definedName>
    <definedName name="PC1Notes">PostClosure!$C$5:$C$28</definedName>
    <definedName name="PC1Qty">PostClosure!$E$5:$E$28</definedName>
    <definedName name="PC1Total">PostClosure!$H$33</definedName>
    <definedName name="PCAnnualTotal">PostClosure!$H$30</definedName>
    <definedName name="PCCount">PostClosure!$A$1</definedName>
    <definedName name="PCSum" localSheetId="1">Summary!$B$17</definedName>
    <definedName name="PCYears">PostClosure!$F$32</definedName>
    <definedName name="Pit1CostCode" localSheetId="2">'Open Pit'!$F$5:$F$62</definedName>
    <definedName name="Pit1LandCost">'Open Pit'!$J$5:$J$62</definedName>
    <definedName name="Pit1LandTotal">'Open Pit'!$J$63</definedName>
    <definedName name="Pit1Name">'Open Pit'!$D$1</definedName>
    <definedName name="Pit1Notes">'Open Pit'!$C$5:$C$62</definedName>
    <definedName name="Pit1PercentLand">'Open Pit'!$I$5:$I$62</definedName>
    <definedName name="Pit1Qty" localSheetId="2">'Open Pit'!$E$5:$E$62</definedName>
    <definedName name="Pit1Total">'Open Pit'!$H$63</definedName>
    <definedName name="Pit1WaterCost">'Open Pit'!$K$5:$K$62</definedName>
    <definedName name="Pit1WaterTotal">'Open Pit'!$K$63</definedName>
    <definedName name="PitCount">'Open Pit'!$A$1</definedName>
    <definedName name="PitSum" localSheetId="1">Summary!$B$4</definedName>
    <definedName name="_xlnm.Print_Titles" localSheetId="6">'Bldgs &amp; Equip'!$1:$3</definedName>
    <definedName name="_xlnm.Print_Titles" localSheetId="7">Chemicals!$1:$3</definedName>
    <definedName name="_xlnm.Print_Titles" localSheetId="10">ICM!$1:$3</definedName>
    <definedName name="_xlnm.Print_Titles" localSheetId="0">Instructions!$1:$3</definedName>
    <definedName name="_xlnm.Print_Titles" localSheetId="11">Mobilization!$1:$3</definedName>
    <definedName name="_xlnm.Print_Titles" localSheetId="2">'Open Pit'!$1:$3</definedName>
    <definedName name="_xlnm.Print_Titles" localSheetId="12">PostClosure!$1:$3</definedName>
    <definedName name="_xlnm.Print_Titles" localSheetId="5">'Rock Pile'!$1:$3</definedName>
    <definedName name="_xlnm.Print_Titles" localSheetId="1">Summary!$1:$3</definedName>
    <definedName name="_xlnm.Print_Titles" localSheetId="4">Tailings!$1:$3</definedName>
    <definedName name="_xlnm.Print_Titles" localSheetId="3">'UG Mine'!$1:$3</definedName>
    <definedName name="_xlnm.Print_Titles" localSheetId="13">Unit_Costs!$1:$3</definedName>
    <definedName name="_xlnm.Print_Titles" localSheetId="8">'Water Management'!$1:$3</definedName>
    <definedName name="_xlnm.Print_Titles" localSheetId="9">'Water Treatment'!$1:$3</definedName>
    <definedName name="ProjectName">Instructions!$B$2</definedName>
    <definedName name="RP1CostCode">'Rock Pile'!$F$5:$F$62</definedName>
    <definedName name="RP1LandTotal">'Rock Pile'!$J$63</definedName>
    <definedName name="RP1Name">'Rock Pile'!$D$1</definedName>
    <definedName name="RP1Notes">'Rock Pile'!$C$5:$C$62</definedName>
    <definedName name="RP1PercentLand">'Rock Pile'!$I$5:$I$62</definedName>
    <definedName name="RP1Qty">'Rock Pile'!$E$5:$E$62</definedName>
    <definedName name="RP1Total">'Rock Pile'!$H$63</definedName>
    <definedName name="RP1WaterTotal">'Rock Pile'!$K$63</definedName>
    <definedName name="RPCount">'Rock Pile'!$A$1</definedName>
    <definedName name="RPSum" localSheetId="1">Summary!$B$7</definedName>
    <definedName name="Spec">"SPEC"</definedName>
    <definedName name="Tailings1CostCode">Tailings!$F$5:$F$77</definedName>
    <definedName name="Tailings1LandTotal">Tailings!$J$78</definedName>
    <definedName name="Tailings1Name">Tailings!$D$1</definedName>
    <definedName name="Tailings1Notes">Tailings!$C$5:$C$77</definedName>
    <definedName name="Tailings1PercentLand">Tailings!$I$5:$I$77</definedName>
    <definedName name="Tailings1Qty">Tailings!$E$5:$E$77</definedName>
    <definedName name="Tailings1Total">Tailings!$H$78</definedName>
    <definedName name="Tailings1WaterTotal">Tailings!$K$78</definedName>
    <definedName name="TailingsCount">Tailings!$A$1</definedName>
    <definedName name="TailingsSum" localSheetId="1">Summary!$B$6</definedName>
    <definedName name="UG1CostCode">'UG Mine'!$F$5:$F$41</definedName>
    <definedName name="UG1LandTotal">'UG Mine'!$J$42</definedName>
    <definedName name="UG1Name">'UG Mine'!$D$1</definedName>
    <definedName name="UG1Notes">'UG Mine'!$C$5:$C$41</definedName>
    <definedName name="UG1PercentLand">'UG Mine'!$I$5:$I$41</definedName>
    <definedName name="UG1Qty">'UG Mine'!$E$5:$E$41</definedName>
    <definedName name="UG1Total">'UG Mine'!$H$42</definedName>
    <definedName name="UG1WaterTotal">'UG Mine'!$K$42</definedName>
    <definedName name="UGCount">'UG Mine'!$A$1</definedName>
    <definedName name="UGSum" localSheetId="1">Summary!$B$5</definedName>
    <definedName name="UNIT_COST">Unit_Costs!$D$5:$H$172</definedName>
    <definedName name="Unit_Cost_Table">Unit_Costs!$A$2:$H$172</definedName>
    <definedName name="UnitCostBody">Unit_Costs!$A$5:$H$172</definedName>
    <definedName name="UnitCostHigh">Unit_Costs!$G$5:$G$172</definedName>
    <definedName name="UnitCostLow">Unit_Costs!$F$5:$F$172</definedName>
    <definedName name="UnitCostSpecified">Unit_Costs!$H$5:$H$172</definedName>
    <definedName name="Water1CostCode">'Water Management'!$F$4:$F$54</definedName>
    <definedName name="Water1Name">'Water Management'!$D$1</definedName>
    <definedName name="Water1Notes">'Water Management'!$C$4:$C$54</definedName>
    <definedName name="Water1Qty">'Water Management'!$E$4:$E$54</definedName>
    <definedName name="Water1Total">'Water Management'!$H$55</definedName>
    <definedName name="WaterCount">'Water Management'!$A$1</definedName>
    <definedName name="WaterSum" localSheetId="1">Summary!$B$10</definedName>
    <definedName name="WaterTreat1Name">'Water Treatment'!$D$1</definedName>
    <definedName name="WaterTreatCost">'Water Treatment'!$H$33</definedName>
    <definedName name="WaterTreatCostCode">'Water Treatment'!$F$4:$F$30</definedName>
    <definedName name="WaterTreatCount">'Water Treatment'!$A$1</definedName>
    <definedName name="WaterTreatNotes">'Water Treatment'!$C$4:$C$30</definedName>
    <definedName name="WaterTreatQty">'Water Treatment'!$E$4:$E$32</definedName>
  </definedNames>
  <calcPr calcId="145621"/>
</workbook>
</file>

<file path=xl/calcChain.xml><?xml version="1.0" encoding="utf-8"?>
<calcChain xmlns="http://schemas.openxmlformats.org/spreadsheetml/2006/main">
  <c r="F55" i="21" l="1"/>
  <c r="F31" i="15"/>
  <c r="G31" i="15" s="1"/>
  <c r="H31" i="15" s="1"/>
  <c r="F7" i="3"/>
  <c r="G7" i="3" s="1"/>
  <c r="H7" i="3" s="1"/>
  <c r="F30" i="18"/>
  <c r="G30" i="18" s="1"/>
  <c r="H30" i="18" s="1"/>
  <c r="F50" i="9"/>
  <c r="G50" i="9" s="1"/>
  <c r="H50" i="9" s="1"/>
  <c r="F49" i="9"/>
  <c r="G49" i="9" s="1"/>
  <c r="H49" i="9" s="1"/>
  <c r="F48" i="9"/>
  <c r="G48" i="9" s="1"/>
  <c r="H48" i="9" s="1"/>
  <c r="J31" i="15" l="1"/>
  <c r="K31" i="15"/>
  <c r="J30" i="18"/>
  <c r="K30" i="18"/>
  <c r="J50" i="9"/>
  <c r="K50" i="9"/>
  <c r="J49" i="9"/>
  <c r="K49" i="9"/>
  <c r="J48" i="9"/>
  <c r="K48" i="9"/>
  <c r="F36" i="19"/>
  <c r="G36" i="19" s="1"/>
  <c r="H36" i="19" s="1"/>
  <c r="F26" i="18"/>
  <c r="G26" i="18" s="1"/>
  <c r="H26" i="18" s="1"/>
  <c r="F54" i="9"/>
  <c r="G54" i="9" s="1"/>
  <c r="H54" i="9" s="1"/>
  <c r="F25" i="19"/>
  <c r="G25" i="19" s="1"/>
  <c r="H25" i="19" s="1"/>
  <c r="F73" i="16"/>
  <c r="G73" i="16" s="1"/>
  <c r="H73" i="16" s="1"/>
  <c r="F69" i="16"/>
  <c r="G69" i="16" s="1"/>
  <c r="H69" i="16" s="1"/>
  <c r="K69" i="16" s="1"/>
  <c r="F53" i="9"/>
  <c r="G53" i="9" s="1"/>
  <c r="H53" i="9" s="1"/>
  <c r="F27" i="19"/>
  <c r="G27" i="19" s="1"/>
  <c r="H27" i="19" s="1"/>
  <c r="F17" i="19"/>
  <c r="G17" i="19" s="1"/>
  <c r="H17" i="19" s="1"/>
  <c r="F16" i="19"/>
  <c r="G16" i="19" s="1"/>
  <c r="H16" i="19" s="1"/>
  <c r="F15" i="19"/>
  <c r="G15" i="19" s="1"/>
  <c r="H15" i="19" s="1"/>
  <c r="F14" i="19"/>
  <c r="G14" i="19" s="1"/>
  <c r="H14" i="19" s="1"/>
  <c r="F13" i="19"/>
  <c r="G13" i="19" s="1"/>
  <c r="H13" i="19" s="1"/>
  <c r="F12" i="19"/>
  <c r="G12" i="19" s="1"/>
  <c r="H12" i="19" s="1"/>
  <c r="F11" i="19"/>
  <c r="G11" i="19" s="1"/>
  <c r="H11" i="19" s="1"/>
  <c r="F10" i="19"/>
  <c r="G10" i="19" s="1"/>
  <c r="H10" i="19" s="1"/>
  <c r="F9" i="19"/>
  <c r="G9" i="19" s="1"/>
  <c r="H9" i="19" s="1"/>
  <c r="F8" i="19"/>
  <c r="G8" i="19" s="1"/>
  <c r="H8" i="19" s="1"/>
  <c r="J36" i="19" l="1"/>
  <c r="K36" i="19"/>
  <c r="J26" i="18"/>
  <c r="K26" i="18"/>
  <c r="J54" i="9"/>
  <c r="K54" i="9"/>
  <c r="J25" i="19"/>
  <c r="K25" i="19"/>
  <c r="J73" i="16"/>
  <c r="K73" i="16"/>
  <c r="J53" i="9"/>
  <c r="K53" i="9"/>
  <c r="J27" i="19"/>
  <c r="K27" i="19"/>
  <c r="K8" i="19"/>
  <c r="J8" i="19"/>
  <c r="J9" i="19"/>
  <c r="K9" i="19"/>
  <c r="K10" i="19"/>
  <c r="J10" i="19"/>
  <c r="J13" i="19"/>
  <c r="K13" i="19"/>
  <c r="K14" i="19"/>
  <c r="J14" i="19"/>
  <c r="J17" i="19"/>
  <c r="K17" i="19"/>
  <c r="J11" i="19"/>
  <c r="K11" i="19"/>
  <c r="K12" i="19"/>
  <c r="J12" i="19"/>
  <c r="J15" i="19"/>
  <c r="K15" i="19"/>
  <c r="K16" i="19"/>
  <c r="J16" i="19"/>
  <c r="F26" i="3"/>
  <c r="G26" i="3" s="1"/>
  <c r="H26" i="3" s="1"/>
  <c r="B11" i="27" l="1"/>
  <c r="F5" i="30"/>
  <c r="F6" i="30"/>
  <c r="F7" i="30"/>
  <c r="F8" i="30"/>
  <c r="F9" i="30"/>
  <c r="F10" i="30"/>
  <c r="F11" i="30"/>
  <c r="F12" i="30"/>
  <c r="F13" i="30"/>
  <c r="F14" i="30"/>
  <c r="F15" i="30"/>
  <c r="F16" i="30"/>
  <c r="F17" i="30"/>
  <c r="F18" i="30"/>
  <c r="F19" i="30"/>
  <c r="B16" i="27"/>
  <c r="F5" i="21"/>
  <c r="F6" i="21"/>
  <c r="F7" i="21"/>
  <c r="F8" i="21"/>
  <c r="F9" i="21"/>
  <c r="F10" i="21"/>
  <c r="F11" i="21"/>
  <c r="F12" i="21"/>
  <c r="F14" i="21"/>
  <c r="F15" i="21"/>
  <c r="F16" i="21"/>
  <c r="F17" i="21"/>
  <c r="F18" i="21"/>
  <c r="F20" i="21"/>
  <c r="F21" i="21"/>
  <c r="F23" i="21"/>
  <c r="F24" i="21"/>
  <c r="F25" i="21"/>
  <c r="F26" i="21"/>
  <c r="F27" i="21"/>
  <c r="F29" i="21"/>
  <c r="F30" i="21"/>
  <c r="F32" i="21"/>
  <c r="F33" i="21"/>
  <c r="F34" i="21"/>
  <c r="F36" i="21"/>
  <c r="F37" i="21"/>
  <c r="F38" i="21"/>
  <c r="F40" i="21"/>
  <c r="F41" i="21"/>
  <c r="F42" i="21"/>
  <c r="F43" i="21"/>
  <c r="F44" i="21"/>
  <c r="F45" i="21"/>
  <c r="F46" i="21"/>
  <c r="F47" i="21"/>
  <c r="F48" i="21"/>
  <c r="F50" i="21"/>
  <c r="F52" i="21"/>
  <c r="F53" i="21"/>
  <c r="F56" i="21"/>
  <c r="F57" i="21"/>
  <c r="B17" i="27"/>
  <c r="F5" i="3"/>
  <c r="F6" i="3"/>
  <c r="F8" i="3"/>
  <c r="F9" i="3"/>
  <c r="F10" i="3"/>
  <c r="F11" i="3"/>
  <c r="F12" i="3"/>
  <c r="F13" i="3"/>
  <c r="F14" i="3"/>
  <c r="F16" i="3"/>
  <c r="F17" i="3"/>
  <c r="F18" i="3"/>
  <c r="F19" i="3"/>
  <c r="F20" i="3"/>
  <c r="F21" i="3"/>
  <c r="F23" i="3"/>
  <c r="F24" i="3"/>
  <c r="B10" i="27"/>
  <c r="F5" i="29"/>
  <c r="F6" i="29"/>
  <c r="F7" i="29"/>
  <c r="F8" i="29"/>
  <c r="F9" i="29"/>
  <c r="F10" i="29"/>
  <c r="F12" i="29"/>
  <c r="F13" i="29"/>
  <c r="F14" i="29"/>
  <c r="F15" i="29"/>
  <c r="F16" i="29"/>
  <c r="F17" i="29"/>
  <c r="F18" i="29"/>
  <c r="F20" i="29"/>
  <c r="F21" i="29"/>
  <c r="F22" i="29"/>
  <c r="F23" i="29"/>
  <c r="F24" i="29"/>
  <c r="F26" i="29"/>
  <c r="F27" i="29"/>
  <c r="F28" i="29"/>
  <c r="F29" i="29"/>
  <c r="F5" i="20"/>
  <c r="F6" i="20"/>
  <c r="F8" i="20"/>
  <c r="F9" i="20"/>
  <c r="F10" i="20"/>
  <c r="F11" i="20"/>
  <c r="F13" i="20"/>
  <c r="F14" i="20"/>
  <c r="F15" i="20"/>
  <c r="F16" i="20"/>
  <c r="F18" i="20"/>
  <c r="F19" i="20"/>
  <c r="F20" i="20"/>
  <c r="F21" i="20"/>
  <c r="F23" i="20"/>
  <c r="F24" i="20"/>
  <c r="F25" i="20"/>
  <c r="F27" i="20"/>
  <c r="F28" i="20"/>
  <c r="F30" i="20"/>
  <c r="F31" i="20"/>
  <c r="F32" i="20"/>
  <c r="F34" i="20"/>
  <c r="F35" i="20"/>
  <c r="F36" i="20"/>
  <c r="F38" i="20"/>
  <c r="F39" i="20"/>
  <c r="F40" i="20"/>
  <c r="F41" i="20"/>
  <c r="F42" i="20"/>
  <c r="F43" i="20"/>
  <c r="F44" i="20"/>
  <c r="F46" i="20"/>
  <c r="F47" i="20"/>
  <c r="F48" i="20"/>
  <c r="F49" i="20"/>
  <c r="F50" i="20"/>
  <c r="F51" i="20"/>
  <c r="F53" i="20"/>
  <c r="F54" i="20"/>
  <c r="B9" i="27"/>
  <c r="F19" i="19"/>
  <c r="F20" i="19"/>
  <c r="F21" i="19"/>
  <c r="F22" i="19"/>
  <c r="F23" i="19"/>
  <c r="F24" i="19"/>
  <c r="F26" i="19"/>
  <c r="F29" i="19"/>
  <c r="F30" i="19"/>
  <c r="F31" i="19"/>
  <c r="F33" i="19"/>
  <c r="F34" i="19"/>
  <c r="F37" i="19"/>
  <c r="F39" i="19"/>
  <c r="F38" i="19"/>
  <c r="F40" i="19"/>
  <c r="F42" i="19"/>
  <c r="F43" i="19"/>
  <c r="F44" i="19"/>
  <c r="F45" i="19"/>
  <c r="F46" i="19"/>
  <c r="F47" i="19"/>
  <c r="F48" i="19"/>
  <c r="F50" i="19"/>
  <c r="B8" i="27"/>
  <c r="F5" i="18"/>
  <c r="F6" i="18"/>
  <c r="F7" i="18"/>
  <c r="F9" i="18"/>
  <c r="F10" i="18"/>
  <c r="F11" i="18"/>
  <c r="F12" i="18"/>
  <c r="F13" i="18"/>
  <c r="F14" i="18"/>
  <c r="F15" i="18"/>
  <c r="F16" i="18"/>
  <c r="F17" i="18"/>
  <c r="F18" i="18"/>
  <c r="F19" i="18"/>
  <c r="F20" i="18"/>
  <c r="F21" i="18"/>
  <c r="F22" i="18"/>
  <c r="F23" i="18"/>
  <c r="F24" i="18"/>
  <c r="F25" i="18"/>
  <c r="F27" i="18"/>
  <c r="F28" i="18"/>
  <c r="F31" i="18"/>
  <c r="F32" i="18"/>
  <c r="F34" i="18"/>
  <c r="F35" i="18"/>
  <c r="F36" i="18"/>
  <c r="F37" i="18"/>
  <c r="F38" i="18"/>
  <c r="F39" i="18"/>
  <c r="F40" i="18"/>
  <c r="F41" i="18"/>
  <c r="F42" i="18"/>
  <c r="F43" i="18"/>
  <c r="F44" i="18"/>
  <c r="F46" i="18"/>
  <c r="F48" i="18"/>
  <c r="F49" i="18"/>
  <c r="F50" i="18"/>
  <c r="F51" i="18"/>
  <c r="F52" i="18"/>
  <c r="F53" i="18"/>
  <c r="F54" i="18"/>
  <c r="F56" i="18"/>
  <c r="B7" i="27"/>
  <c r="F5" i="17"/>
  <c r="F6" i="17"/>
  <c r="F7" i="17"/>
  <c r="F8" i="17"/>
  <c r="F9" i="17"/>
  <c r="F10" i="17"/>
  <c r="F11" i="17"/>
  <c r="F12" i="17"/>
  <c r="F14" i="17"/>
  <c r="F15" i="17"/>
  <c r="F16" i="17"/>
  <c r="F17" i="17"/>
  <c r="F18" i="17"/>
  <c r="F19" i="17"/>
  <c r="F20" i="17"/>
  <c r="F22" i="17"/>
  <c r="F23" i="17"/>
  <c r="F24" i="17"/>
  <c r="F25" i="17"/>
  <c r="F26" i="17"/>
  <c r="F27" i="17"/>
  <c r="F29" i="17"/>
  <c r="F30" i="17"/>
  <c r="F31" i="17"/>
  <c r="F33" i="17"/>
  <c r="F34" i="17"/>
  <c r="F35" i="17"/>
  <c r="F36" i="17"/>
  <c r="F37" i="17"/>
  <c r="F38" i="17"/>
  <c r="F39" i="17"/>
  <c r="F41" i="17"/>
  <c r="F42" i="17"/>
  <c r="F43" i="17"/>
  <c r="F45" i="17"/>
  <c r="F46" i="17"/>
  <c r="F47" i="17"/>
  <c r="F48" i="17"/>
  <c r="F50" i="17"/>
  <c r="F51" i="17"/>
  <c r="F54" i="17"/>
  <c r="F55" i="17"/>
  <c r="F56" i="17"/>
  <c r="F57" i="17"/>
  <c r="F62" i="17"/>
  <c r="B6" i="27"/>
  <c r="F5" i="16"/>
  <c r="F6" i="16"/>
  <c r="F7" i="16"/>
  <c r="F8" i="16"/>
  <c r="F9" i="16"/>
  <c r="F11" i="16"/>
  <c r="F12" i="16"/>
  <c r="F13" i="16"/>
  <c r="F14" i="16"/>
  <c r="F15" i="16"/>
  <c r="F16" i="16"/>
  <c r="F17" i="16"/>
  <c r="F19" i="16"/>
  <c r="F20" i="16"/>
  <c r="F21" i="16"/>
  <c r="F22" i="16"/>
  <c r="F23" i="16"/>
  <c r="F24" i="16"/>
  <c r="F25" i="16"/>
  <c r="F26" i="16"/>
  <c r="F27" i="16"/>
  <c r="F29" i="16"/>
  <c r="F30" i="16"/>
  <c r="F31" i="16"/>
  <c r="F32" i="16"/>
  <c r="F34" i="16"/>
  <c r="F35" i="16"/>
  <c r="F36" i="16"/>
  <c r="F38" i="16"/>
  <c r="F39" i="16"/>
  <c r="F40" i="16"/>
  <c r="F72" i="16"/>
  <c r="F74" i="16"/>
  <c r="F42" i="16"/>
  <c r="F43" i="16"/>
  <c r="F44" i="16"/>
  <c r="F46" i="16"/>
  <c r="F47" i="16"/>
  <c r="F48" i="16"/>
  <c r="F50" i="16"/>
  <c r="F51" i="16"/>
  <c r="F52" i="16"/>
  <c r="F53" i="16"/>
  <c r="F54" i="16"/>
  <c r="F56" i="16"/>
  <c r="F57" i="16"/>
  <c r="F58" i="16"/>
  <c r="F59" i="16"/>
  <c r="F60" i="16"/>
  <c r="F61" i="16"/>
  <c r="F62" i="16"/>
  <c r="F64" i="16"/>
  <c r="F65" i="16"/>
  <c r="F66" i="16"/>
  <c r="F68" i="16"/>
  <c r="B5" i="27"/>
  <c r="F5" i="15"/>
  <c r="F6" i="15"/>
  <c r="F7" i="15"/>
  <c r="F8" i="15"/>
  <c r="F9" i="15"/>
  <c r="F10" i="15"/>
  <c r="F11" i="15"/>
  <c r="F12" i="15"/>
  <c r="F13" i="15"/>
  <c r="F14" i="15"/>
  <c r="F15" i="15"/>
  <c r="F16" i="15"/>
  <c r="F17" i="15"/>
  <c r="F18" i="15"/>
  <c r="F19" i="15"/>
  <c r="F27" i="15"/>
  <c r="F28" i="15"/>
  <c r="F30" i="15"/>
  <c r="F32" i="15"/>
  <c r="F33" i="15"/>
  <c r="F35" i="15"/>
  <c r="F36" i="15"/>
  <c r="F37" i="15"/>
  <c r="F21" i="15"/>
  <c r="F22" i="15"/>
  <c r="F23" i="15"/>
  <c r="F24" i="15"/>
  <c r="F25" i="15"/>
  <c r="F39" i="15"/>
  <c r="F40" i="15"/>
  <c r="F41" i="15"/>
  <c r="B4" i="27"/>
  <c r="F5" i="9"/>
  <c r="F6" i="9"/>
  <c r="F7" i="9"/>
  <c r="F8" i="9"/>
  <c r="F9" i="9"/>
  <c r="F11" i="9"/>
  <c r="F13" i="9"/>
  <c r="F14" i="9"/>
  <c r="F15" i="9"/>
  <c r="F16" i="9"/>
  <c r="F17" i="9"/>
  <c r="F18" i="9"/>
  <c r="F20" i="9"/>
  <c r="F21" i="9"/>
  <c r="F22" i="9"/>
  <c r="F23" i="9"/>
  <c r="F24" i="9"/>
  <c r="F25" i="9"/>
  <c r="F27" i="9"/>
  <c r="F28" i="9"/>
  <c r="F29" i="9"/>
  <c r="F31" i="9"/>
  <c r="F32" i="9"/>
  <c r="F33" i="9"/>
  <c r="F34" i="9"/>
  <c r="F40" i="9"/>
  <c r="F41" i="9"/>
  <c r="F42" i="9"/>
  <c r="F43" i="9"/>
  <c r="F44" i="9"/>
  <c r="F45" i="9"/>
  <c r="F46" i="9"/>
  <c r="F47" i="9"/>
  <c r="F52" i="9"/>
  <c r="F55" i="9"/>
  <c r="F56" i="9"/>
  <c r="F57" i="9"/>
  <c r="F58" i="9"/>
  <c r="F59" i="9"/>
  <c r="F36" i="9"/>
  <c r="F37" i="9"/>
  <c r="F38" i="9"/>
  <c r="G5" i="9" l="1"/>
  <c r="G29" i="9"/>
  <c r="H29" i="9" s="1"/>
  <c r="G28" i="9"/>
  <c r="H28" i="9" s="1"/>
  <c r="G27" i="9"/>
  <c r="H27" i="9" s="1"/>
  <c r="G44" i="16"/>
  <c r="H44" i="16" s="1"/>
  <c r="G43" i="16"/>
  <c r="H43" i="16" s="1"/>
  <c r="G42" i="16"/>
  <c r="H42" i="16" s="1"/>
  <c r="G31" i="17"/>
  <c r="H31" i="17" s="1"/>
  <c r="J31" i="17" s="1"/>
  <c r="G30" i="17"/>
  <c r="H30" i="17" s="1"/>
  <c r="G29" i="17"/>
  <c r="H29" i="17" s="1"/>
  <c r="J29" i="17" s="1"/>
  <c r="G13" i="20"/>
  <c r="H13" i="20" s="1"/>
  <c r="G7" i="15"/>
  <c r="H7" i="15" s="1"/>
  <c r="G27" i="16"/>
  <c r="H27" i="16" s="1"/>
  <c r="G66" i="16"/>
  <c r="H66" i="16" s="1"/>
  <c r="G65" i="16"/>
  <c r="H65" i="16" s="1"/>
  <c r="G64" i="16"/>
  <c r="H64" i="16" s="1"/>
  <c r="G62" i="16"/>
  <c r="H62" i="16" s="1"/>
  <c r="G61" i="16"/>
  <c r="H61" i="16" s="1"/>
  <c r="G60" i="16"/>
  <c r="H60" i="16" s="1"/>
  <c r="G59" i="16"/>
  <c r="H59" i="16" s="1"/>
  <c r="G58" i="16"/>
  <c r="H58" i="16" s="1"/>
  <c r="G57" i="16"/>
  <c r="H57" i="16" s="1"/>
  <c r="G56" i="16"/>
  <c r="H56" i="16" s="1"/>
  <c r="G45" i="9"/>
  <c r="H45" i="9" s="1"/>
  <c r="G44" i="9"/>
  <c r="H44" i="9" s="1"/>
  <c r="K30" i="17" l="1"/>
  <c r="J30" i="17"/>
  <c r="J42" i="16"/>
  <c r="K42" i="16"/>
  <c r="J44" i="16"/>
  <c r="K44" i="16"/>
  <c r="K29" i="17"/>
  <c r="J43" i="16"/>
  <c r="K43" i="16"/>
  <c r="K31" i="17"/>
  <c r="K28" i="9"/>
  <c r="J28" i="9"/>
  <c r="K29" i="9"/>
  <c r="J29" i="9"/>
  <c r="K27" i="9"/>
  <c r="J27" i="9"/>
  <c r="J7" i="15"/>
  <c r="K7" i="15"/>
  <c r="J27" i="16"/>
  <c r="K27" i="16"/>
  <c r="J56" i="16"/>
  <c r="K56" i="16"/>
  <c r="J58" i="16"/>
  <c r="K58" i="16"/>
  <c r="J60" i="16"/>
  <c r="K60" i="16"/>
  <c r="J62" i="16"/>
  <c r="K62" i="16"/>
  <c r="J64" i="16"/>
  <c r="K64" i="16"/>
  <c r="J66" i="16"/>
  <c r="K66" i="16"/>
  <c r="K57" i="16"/>
  <c r="J57" i="16"/>
  <c r="K59" i="16"/>
  <c r="J59" i="16"/>
  <c r="K61" i="16"/>
  <c r="J61" i="16"/>
  <c r="K65" i="16"/>
  <c r="J65" i="16"/>
  <c r="J45" i="9"/>
  <c r="K45" i="9"/>
  <c r="K44" i="9"/>
  <c r="J44" i="9"/>
  <c r="G37" i="15"/>
  <c r="H37" i="15" s="1"/>
  <c r="G36" i="15"/>
  <c r="H36" i="15" s="1"/>
  <c r="G35" i="15"/>
  <c r="H35" i="15" s="1"/>
  <c r="G28" i="15"/>
  <c r="H28" i="15" s="1"/>
  <c r="G27" i="15"/>
  <c r="H27" i="15" s="1"/>
  <c r="G46" i="9"/>
  <c r="H46" i="9" s="1"/>
  <c r="J37" i="15" l="1"/>
  <c r="K37" i="15"/>
  <c r="J35" i="15"/>
  <c r="K35" i="15"/>
  <c r="K36" i="15"/>
  <c r="J36" i="15"/>
  <c r="J28" i="15"/>
  <c r="K28" i="15"/>
  <c r="K27" i="15"/>
  <c r="J27" i="15"/>
  <c r="J46" i="9"/>
  <c r="K46" i="9"/>
  <c r="G6" i="3"/>
  <c r="H6" i="3" s="1"/>
  <c r="G9" i="3"/>
  <c r="H9" i="3" s="1"/>
  <c r="G11" i="3"/>
  <c r="H11" i="3" s="1"/>
  <c r="G13" i="3"/>
  <c r="H13" i="3" s="1"/>
  <c r="G16" i="3"/>
  <c r="H16" i="3" s="1"/>
  <c r="G20" i="3"/>
  <c r="H20" i="3" s="1"/>
  <c r="G24" i="3"/>
  <c r="H24" i="3" s="1"/>
  <c r="G23" i="3"/>
  <c r="H23" i="3" s="1"/>
  <c r="G21" i="3"/>
  <c r="H21" i="3" s="1"/>
  <c r="G19" i="3"/>
  <c r="H19" i="3" s="1"/>
  <c r="G18" i="3"/>
  <c r="H18" i="3" s="1"/>
  <c r="G17" i="3"/>
  <c r="H17" i="3" s="1"/>
  <c r="G14" i="3"/>
  <c r="H14" i="3" s="1"/>
  <c r="G12" i="3"/>
  <c r="H12" i="3" s="1"/>
  <c r="G10" i="3"/>
  <c r="H10" i="3" s="1"/>
  <c r="G8" i="3"/>
  <c r="H8" i="3" s="1"/>
  <c r="G5" i="3"/>
  <c r="H5" i="3" s="1"/>
  <c r="G49" i="20" l="1"/>
  <c r="H49" i="20" s="1"/>
  <c r="G46" i="20"/>
  <c r="H46" i="20" s="1"/>
  <c r="G51" i="20"/>
  <c r="H51" i="20" s="1"/>
  <c r="G50" i="20"/>
  <c r="H50" i="20" s="1"/>
  <c r="G48" i="20"/>
  <c r="H48" i="20" s="1"/>
  <c r="G47" i="20"/>
  <c r="H47" i="20" s="1"/>
  <c r="G10" i="30"/>
  <c r="H10" i="30" s="1"/>
  <c r="G13" i="29"/>
  <c r="H13" i="29" s="1"/>
  <c r="G26" i="21"/>
  <c r="H26" i="21" s="1"/>
  <c r="G24" i="21"/>
  <c r="H24" i="21" s="1"/>
  <c r="G25" i="21" l="1"/>
  <c r="H25" i="21" s="1"/>
  <c r="G28" i="20"/>
  <c r="H28" i="20" s="1"/>
  <c r="G27" i="20"/>
  <c r="H27" i="20" s="1"/>
  <c r="G24" i="20"/>
  <c r="H24" i="20" s="1"/>
  <c r="G25" i="20"/>
  <c r="H25" i="20" s="1"/>
  <c r="G23" i="20"/>
  <c r="H23" i="20" s="1"/>
  <c r="G15" i="20"/>
  <c r="H15" i="20" s="1"/>
  <c r="G25" i="16"/>
  <c r="H25" i="16" s="1"/>
  <c r="G21" i="16"/>
  <c r="H21" i="16" s="1"/>
  <c r="G23" i="16"/>
  <c r="H23" i="16" s="1"/>
  <c r="G43" i="17"/>
  <c r="H43" i="17" s="1"/>
  <c r="G42" i="17"/>
  <c r="H42" i="17" s="1"/>
  <c r="G41" i="17"/>
  <c r="H41" i="17" s="1"/>
  <c r="G16" i="20"/>
  <c r="H16" i="20" s="1"/>
  <c r="G14" i="20"/>
  <c r="H14" i="20" s="1"/>
  <c r="G43" i="9"/>
  <c r="H43" i="9" s="1"/>
  <c r="G33" i="21"/>
  <c r="H33" i="21" s="1"/>
  <c r="G32" i="21"/>
  <c r="H32" i="21" s="1"/>
  <c r="G15" i="21"/>
  <c r="H15" i="21" s="1"/>
  <c r="G14" i="21"/>
  <c r="H14" i="21" s="1"/>
  <c r="G21" i="21"/>
  <c r="H21" i="21" s="1"/>
  <c r="G30" i="21"/>
  <c r="H30" i="21" s="1"/>
  <c r="G29" i="21"/>
  <c r="H29" i="21" s="1"/>
  <c r="G27" i="21"/>
  <c r="H27" i="21" s="1"/>
  <c r="G53" i="20"/>
  <c r="H53" i="20" s="1"/>
  <c r="G39" i="17"/>
  <c r="H39" i="17" s="1"/>
  <c r="K39" i="17" s="1"/>
  <c r="G38" i="17"/>
  <c r="H38" i="17" s="1"/>
  <c r="K38" i="17" s="1"/>
  <c r="G37" i="17"/>
  <c r="H37" i="17" s="1"/>
  <c r="K37" i="17" s="1"/>
  <c r="G36" i="17"/>
  <c r="H36" i="17" s="1"/>
  <c r="K36" i="17" s="1"/>
  <c r="G35" i="17"/>
  <c r="H35" i="17" s="1"/>
  <c r="K35" i="17" s="1"/>
  <c r="G34" i="17"/>
  <c r="H34" i="17" s="1"/>
  <c r="K34" i="17" s="1"/>
  <c r="G33" i="17"/>
  <c r="H33" i="17" s="1"/>
  <c r="K33" i="17" s="1"/>
  <c r="G72" i="16"/>
  <c r="H72" i="16" s="1"/>
  <c r="G74" i="16"/>
  <c r="H74" i="16" s="1"/>
  <c r="H75" i="16" l="1"/>
  <c r="J25" i="16"/>
  <c r="K25" i="16"/>
  <c r="J21" i="16"/>
  <c r="K21" i="16"/>
  <c r="J23" i="16"/>
  <c r="K23" i="16"/>
  <c r="J43" i="17"/>
  <c r="K43" i="17"/>
  <c r="J42" i="17"/>
  <c r="K42" i="17"/>
  <c r="J41" i="17"/>
  <c r="K41" i="17"/>
  <c r="J43" i="9"/>
  <c r="K43" i="9"/>
  <c r="J33" i="17"/>
  <c r="J34" i="17"/>
  <c r="J35" i="17"/>
  <c r="J36" i="17"/>
  <c r="J37" i="17"/>
  <c r="J38" i="17"/>
  <c r="J39" i="17"/>
  <c r="K72" i="16"/>
  <c r="J72" i="16"/>
  <c r="J74" i="16"/>
  <c r="K74" i="16"/>
  <c r="G62" i="17" l="1"/>
  <c r="H62" i="17" s="1"/>
  <c r="K62" i="17" s="1"/>
  <c r="G55" i="17"/>
  <c r="H55" i="17" s="1"/>
  <c r="K55" i="17" s="1"/>
  <c r="G57" i="17"/>
  <c r="H57" i="17" s="1"/>
  <c r="K57" i="17" s="1"/>
  <c r="G56" i="17"/>
  <c r="H56" i="17" s="1"/>
  <c r="J56" i="17" s="1"/>
  <c r="G54" i="17"/>
  <c r="H54" i="17" s="1"/>
  <c r="G58" i="9"/>
  <c r="H58" i="9" s="1"/>
  <c r="G57" i="9"/>
  <c r="H57" i="9" s="1"/>
  <c r="G41" i="20"/>
  <c r="H41" i="20" s="1"/>
  <c r="G40" i="20"/>
  <c r="H40" i="20" s="1"/>
  <c r="G39" i="20"/>
  <c r="H39" i="20" s="1"/>
  <c r="G46" i="21"/>
  <c r="H46" i="21" s="1"/>
  <c r="G48" i="21"/>
  <c r="H48" i="21" s="1"/>
  <c r="G11" i="21"/>
  <c r="H11" i="21" s="1"/>
  <c r="G14" i="17"/>
  <c r="H14" i="17" s="1"/>
  <c r="G22" i="17"/>
  <c r="H22" i="17" s="1"/>
  <c r="G23" i="17"/>
  <c r="H23" i="17" s="1"/>
  <c r="G18" i="17"/>
  <c r="H18" i="17" s="1"/>
  <c r="G17" i="17"/>
  <c r="H17" i="17" s="1"/>
  <c r="J54" i="17" l="1"/>
  <c r="H58" i="17"/>
  <c r="J57" i="17"/>
  <c r="K56" i="17"/>
  <c r="J55" i="17"/>
  <c r="K54" i="17"/>
  <c r="K57" i="9"/>
  <c r="J57" i="9"/>
  <c r="K58" i="9"/>
  <c r="J58" i="9"/>
  <c r="J14" i="17"/>
  <c r="K14" i="17"/>
  <c r="J22" i="17"/>
  <c r="K22" i="17"/>
  <c r="J23" i="17"/>
  <c r="K23" i="17"/>
  <c r="J18" i="17"/>
  <c r="K18" i="17"/>
  <c r="K17" i="17"/>
  <c r="J17" i="17"/>
  <c r="G41" i="9" l="1"/>
  <c r="H41" i="9" s="1"/>
  <c r="G11" i="9"/>
  <c r="H11" i="9" s="1"/>
  <c r="G40" i="21"/>
  <c r="J41" i="9" l="1"/>
  <c r="K41" i="9"/>
  <c r="J11" i="9"/>
  <c r="K11" i="9"/>
  <c r="N30" i="25"/>
  <c r="I30" i="25"/>
  <c r="D30" i="25"/>
  <c r="G57" i="21" l="1"/>
  <c r="H57" i="21" s="1"/>
  <c r="G56" i="21"/>
  <c r="H56" i="21" s="1"/>
  <c r="G55" i="21"/>
  <c r="H55" i="21" s="1"/>
  <c r="G53" i="21"/>
  <c r="H53" i="21" s="1"/>
  <c r="G52" i="21"/>
  <c r="H52" i="21" s="1"/>
  <c r="G50" i="21"/>
  <c r="H50" i="21" s="1"/>
  <c r="G45" i="21"/>
  <c r="H45" i="21" s="1"/>
  <c r="G47" i="21"/>
  <c r="H47" i="21" s="1"/>
  <c r="G44" i="21"/>
  <c r="H44" i="21" s="1"/>
  <c r="G43" i="21"/>
  <c r="H43" i="21" s="1"/>
  <c r="G42" i="21"/>
  <c r="H42" i="21" s="1"/>
  <c r="G41" i="21"/>
  <c r="H41" i="21" s="1"/>
  <c r="H40" i="21"/>
  <c r="G26" i="19" l="1"/>
  <c r="H26" i="19" s="1"/>
  <c r="J26" i="19" l="1"/>
  <c r="K26" i="19"/>
  <c r="D11" i="25" l="1"/>
  <c r="G38" i="21"/>
  <c r="H38" i="21" s="1"/>
  <c r="G37" i="21"/>
  <c r="H37" i="21" s="1"/>
  <c r="G36" i="21"/>
  <c r="H36" i="21" s="1"/>
  <c r="G19" i="30"/>
  <c r="H19" i="30" s="1"/>
  <c r="G17" i="30"/>
  <c r="H17" i="30" s="1"/>
  <c r="G16" i="30"/>
  <c r="H16" i="30" s="1"/>
  <c r="G15" i="30"/>
  <c r="H15" i="30" s="1"/>
  <c r="G14" i="30"/>
  <c r="H14" i="30" s="1"/>
  <c r="G13" i="30"/>
  <c r="H13" i="30" s="1"/>
  <c r="G12" i="30"/>
  <c r="H12" i="30" s="1"/>
  <c r="G11" i="30"/>
  <c r="H11" i="30" s="1"/>
  <c r="G8" i="30"/>
  <c r="H8" i="30" s="1"/>
  <c r="G7" i="30"/>
  <c r="H7" i="30" s="1"/>
  <c r="G9" i="30"/>
  <c r="H9" i="30" s="1"/>
  <c r="G6" i="30"/>
  <c r="H6" i="30" s="1"/>
  <c r="G5" i="30"/>
  <c r="H5" i="30" s="1"/>
  <c r="D22" i="25" l="1"/>
  <c r="D31" i="25"/>
  <c r="G22" i="29"/>
  <c r="H22" i="29" s="1"/>
  <c r="G23" i="29"/>
  <c r="H23" i="29" s="1"/>
  <c r="G15" i="29"/>
  <c r="H15" i="29" s="1"/>
  <c r="G14" i="29"/>
  <c r="H14" i="29" s="1"/>
  <c r="G26" i="29"/>
  <c r="H26" i="29" s="1"/>
  <c r="G17" i="29"/>
  <c r="H17" i="29" s="1"/>
  <c r="G29" i="29"/>
  <c r="H29" i="29" s="1"/>
  <c r="G28" i="29"/>
  <c r="H28" i="29" s="1"/>
  <c r="G27" i="29"/>
  <c r="H27" i="29" s="1"/>
  <c r="G24" i="29"/>
  <c r="H24" i="29" s="1"/>
  <c r="G18" i="29"/>
  <c r="H18" i="29" s="1"/>
  <c r="G21" i="29"/>
  <c r="H21" i="29" s="1"/>
  <c r="G20" i="29"/>
  <c r="H20" i="29" s="1"/>
  <c r="G16" i="29"/>
  <c r="H16" i="29" s="1"/>
  <c r="G12" i="29"/>
  <c r="H12" i="29" s="1"/>
  <c r="G10" i="29"/>
  <c r="H10" i="29" s="1"/>
  <c r="G9" i="29"/>
  <c r="H9" i="29" s="1"/>
  <c r="G8" i="29"/>
  <c r="H8" i="29" s="1"/>
  <c r="G7" i="29"/>
  <c r="H7" i="29" s="1"/>
  <c r="G6" i="29"/>
  <c r="H6" i="29" s="1"/>
  <c r="G5" i="29"/>
  <c r="H5" i="29" s="1"/>
  <c r="G9" i="9"/>
  <c r="H9" i="9" s="1"/>
  <c r="J9" i="9" s="1"/>
  <c r="H31" i="29" l="1"/>
  <c r="K9" i="9"/>
  <c r="G22" i="16"/>
  <c r="H22" i="16" s="1"/>
  <c r="G19" i="16"/>
  <c r="H19" i="16" s="1"/>
  <c r="H28" i="3" l="1"/>
  <c r="H30" i="3" s="1"/>
  <c r="H33" i="3" s="1"/>
  <c r="H18" i="30"/>
  <c r="H20" i="30" s="1"/>
  <c r="H21" i="30" s="1"/>
  <c r="H33" i="29"/>
  <c r="J19" i="16"/>
  <c r="K19" i="16"/>
  <c r="K22" i="16"/>
  <c r="J22" i="16"/>
  <c r="H11" i="27" l="1"/>
  <c r="D11" i="27"/>
  <c r="G5" i="21"/>
  <c r="G6" i="21"/>
  <c r="G7" i="21"/>
  <c r="G8" i="21"/>
  <c r="G10" i="21"/>
  <c r="G20" i="21"/>
  <c r="G23" i="21"/>
  <c r="G34" i="21"/>
  <c r="G16" i="21"/>
  <c r="G17" i="21"/>
  <c r="G11" i="20"/>
  <c r="G23" i="19"/>
  <c r="G24" i="19"/>
  <c r="G24" i="18"/>
  <c r="G25" i="18"/>
  <c r="G6" i="17"/>
  <c r="G51" i="17"/>
  <c r="G24" i="16"/>
  <c r="G26" i="16"/>
  <c r="G9" i="15"/>
  <c r="G21" i="15"/>
  <c r="G22" i="15"/>
  <c r="G31" i="9"/>
  <c r="H24" i="16" l="1"/>
  <c r="G20" i="16"/>
  <c r="H20" i="16" s="1"/>
  <c r="J24" i="16" l="1"/>
  <c r="K24" i="16"/>
  <c r="J20" i="16"/>
  <c r="K20" i="16"/>
  <c r="G46" i="18" l="1"/>
  <c r="H46" i="18" s="1"/>
  <c r="K46" i="18" l="1"/>
  <c r="J46" i="18"/>
  <c r="H24" i="19"/>
  <c r="J24" i="19" s="1"/>
  <c r="G6" i="20"/>
  <c r="H6" i="20" s="1"/>
  <c r="G5" i="20"/>
  <c r="H5" i="20" s="1"/>
  <c r="G20" i="18"/>
  <c r="H20" i="18" s="1"/>
  <c r="G19" i="18"/>
  <c r="H19" i="18" s="1"/>
  <c r="G15" i="18"/>
  <c r="H15" i="18" s="1"/>
  <c r="G14" i="18"/>
  <c r="H14" i="18" s="1"/>
  <c r="G13" i="18"/>
  <c r="H13" i="18" s="1"/>
  <c r="G12" i="18"/>
  <c r="H12" i="18" s="1"/>
  <c r="G11" i="18"/>
  <c r="H11" i="18" s="1"/>
  <c r="G10" i="18"/>
  <c r="H10" i="18" s="1"/>
  <c r="G18" i="18"/>
  <c r="H18" i="18" s="1"/>
  <c r="G17" i="18"/>
  <c r="H17" i="18" s="1"/>
  <c r="G16" i="18"/>
  <c r="H16" i="18" s="1"/>
  <c r="H21" i="15"/>
  <c r="G16" i="15"/>
  <c r="H16" i="15" s="1"/>
  <c r="J16" i="15" s="1"/>
  <c r="H9" i="15"/>
  <c r="H5" i="21"/>
  <c r="H6" i="21"/>
  <c r="H7" i="21"/>
  <c r="H8" i="21"/>
  <c r="G9" i="21"/>
  <c r="H9" i="21" s="1"/>
  <c r="H10" i="21"/>
  <c r="G18" i="21"/>
  <c r="H18" i="21" s="1"/>
  <c r="H23" i="21"/>
  <c r="H16" i="21"/>
  <c r="G9" i="20"/>
  <c r="H9" i="20" s="1"/>
  <c r="G18" i="20"/>
  <c r="H18" i="20" s="1"/>
  <c r="G20" i="20"/>
  <c r="H20" i="20" s="1"/>
  <c r="G31" i="20"/>
  <c r="H31" i="20" s="1"/>
  <c r="G35" i="20"/>
  <c r="H35" i="20" s="1"/>
  <c r="G38" i="20"/>
  <c r="H38" i="20" s="1"/>
  <c r="G44" i="20"/>
  <c r="H44" i="20" s="1"/>
  <c r="G19" i="19"/>
  <c r="H19" i="19" s="1"/>
  <c r="J19" i="19" s="1"/>
  <c r="G22" i="19"/>
  <c r="H22" i="19" s="1"/>
  <c r="K22" i="19" s="1"/>
  <c r="G30" i="19"/>
  <c r="H30" i="19" s="1"/>
  <c r="G34" i="19"/>
  <c r="H34" i="19" s="1"/>
  <c r="K34" i="19" s="1"/>
  <c r="G40" i="19"/>
  <c r="H40" i="19" s="1"/>
  <c r="K40" i="19" s="1"/>
  <c r="G43" i="19"/>
  <c r="H43" i="19" s="1"/>
  <c r="G45" i="19"/>
  <c r="H45" i="19" s="1"/>
  <c r="G47" i="19"/>
  <c r="H47" i="19" s="1"/>
  <c r="G5" i="18"/>
  <c r="H5" i="18" s="1"/>
  <c r="G7" i="18"/>
  <c r="H7" i="18" s="1"/>
  <c r="G21" i="18"/>
  <c r="H21" i="18" s="1"/>
  <c r="G23" i="18"/>
  <c r="H23" i="18" s="1"/>
  <c r="H25" i="18"/>
  <c r="G28" i="18"/>
  <c r="H28" i="18" s="1"/>
  <c r="G31" i="18"/>
  <c r="H31" i="18" s="1"/>
  <c r="G34" i="18"/>
  <c r="H34" i="18" s="1"/>
  <c r="K34" i="18" s="1"/>
  <c r="G36" i="18"/>
  <c r="H36" i="18" s="1"/>
  <c r="G38" i="18"/>
  <c r="H38" i="18" s="1"/>
  <c r="K38" i="18" s="1"/>
  <c r="G40" i="18"/>
  <c r="H40" i="18" s="1"/>
  <c r="K40" i="18" s="1"/>
  <c r="G42" i="18"/>
  <c r="H42" i="18" s="1"/>
  <c r="K42" i="18" s="1"/>
  <c r="G44" i="18"/>
  <c r="H44" i="18" s="1"/>
  <c r="G48" i="18"/>
  <c r="H48" i="18" s="1"/>
  <c r="G50" i="18"/>
  <c r="H50" i="18" s="1"/>
  <c r="G52" i="18"/>
  <c r="H52" i="18" s="1"/>
  <c r="G54" i="18"/>
  <c r="H54" i="18" s="1"/>
  <c r="G56" i="18"/>
  <c r="H56" i="18" s="1"/>
  <c r="K56" i="18" s="1"/>
  <c r="G8" i="17"/>
  <c r="H8" i="17" s="1"/>
  <c r="K8" i="17" s="1"/>
  <c r="G10" i="17"/>
  <c r="H10" i="17" s="1"/>
  <c r="K10" i="17" s="1"/>
  <c r="G12" i="17"/>
  <c r="H12" i="17" s="1"/>
  <c r="K12" i="17" s="1"/>
  <c r="G15" i="17"/>
  <c r="H15" i="17" s="1"/>
  <c r="K15" i="17" s="1"/>
  <c r="G20" i="17"/>
  <c r="H20" i="17" s="1"/>
  <c r="K20" i="17" s="1"/>
  <c r="G24" i="17"/>
  <c r="H24" i="17" s="1"/>
  <c r="K24" i="17" s="1"/>
  <c r="G26" i="17"/>
  <c r="H26" i="17" s="1"/>
  <c r="K26" i="17" s="1"/>
  <c r="G46" i="17"/>
  <c r="H46" i="17" s="1"/>
  <c r="G48" i="17"/>
  <c r="H48" i="17" s="1"/>
  <c r="K48" i="17" s="1"/>
  <c r="G50" i="17"/>
  <c r="H50" i="17" s="1"/>
  <c r="G6" i="16"/>
  <c r="H6" i="16" s="1"/>
  <c r="K6" i="16" s="1"/>
  <c r="G8" i="16"/>
  <c r="H8" i="16" s="1"/>
  <c r="K8" i="16" s="1"/>
  <c r="G9" i="16"/>
  <c r="H9" i="16" s="1"/>
  <c r="K9" i="16" s="1"/>
  <c r="G12" i="16"/>
  <c r="H12" i="16" s="1"/>
  <c r="K12" i="16" s="1"/>
  <c r="G13" i="16"/>
  <c r="H13" i="16" s="1"/>
  <c r="K13" i="16" s="1"/>
  <c r="G14" i="16"/>
  <c r="H14" i="16" s="1"/>
  <c r="K14" i="16" s="1"/>
  <c r="G16" i="16"/>
  <c r="H16" i="16" s="1"/>
  <c r="K16" i="16" s="1"/>
  <c r="G17" i="16"/>
  <c r="H17" i="16" s="1"/>
  <c r="K17" i="16" s="1"/>
  <c r="H26" i="16"/>
  <c r="K26" i="16" s="1"/>
  <c r="G29" i="16"/>
  <c r="H29" i="16" s="1"/>
  <c r="K29" i="16" s="1"/>
  <c r="G31" i="16"/>
  <c r="H31" i="16" s="1"/>
  <c r="K31" i="16" s="1"/>
  <c r="G32" i="16"/>
  <c r="H32" i="16" s="1"/>
  <c r="K32" i="16" s="1"/>
  <c r="G46" i="16"/>
  <c r="H46" i="16" s="1"/>
  <c r="K46" i="16" s="1"/>
  <c r="G47" i="16"/>
  <c r="H47" i="16" s="1"/>
  <c r="K47" i="16" s="1"/>
  <c r="G50" i="16"/>
  <c r="H50" i="16" s="1"/>
  <c r="G51" i="16"/>
  <c r="H51" i="16" s="1"/>
  <c r="K51" i="16" s="1"/>
  <c r="G52" i="16"/>
  <c r="H52" i="16" s="1"/>
  <c r="G54" i="16"/>
  <c r="H54" i="16" s="1"/>
  <c r="G34" i="16"/>
  <c r="H34" i="16" s="1"/>
  <c r="K34" i="16" s="1"/>
  <c r="G35" i="16"/>
  <c r="H35" i="16" s="1"/>
  <c r="K35" i="16" s="1"/>
  <c r="G36" i="16"/>
  <c r="H36" i="16" s="1"/>
  <c r="G38" i="16"/>
  <c r="H38" i="16" s="1"/>
  <c r="G40" i="16"/>
  <c r="H40" i="16" s="1"/>
  <c r="G68" i="16"/>
  <c r="H68" i="16" s="1"/>
  <c r="G5" i="15"/>
  <c r="H5" i="15" s="1"/>
  <c r="G8" i="15"/>
  <c r="H8" i="15" s="1"/>
  <c r="G11" i="15"/>
  <c r="H11" i="15" s="1"/>
  <c r="G13" i="15"/>
  <c r="H13" i="15" s="1"/>
  <c r="G15" i="15"/>
  <c r="H15" i="15" s="1"/>
  <c r="G18" i="15"/>
  <c r="H18" i="15" s="1"/>
  <c r="G32" i="15"/>
  <c r="H32" i="15" s="1"/>
  <c r="K32" i="15" s="1"/>
  <c r="H22" i="15"/>
  <c r="K22" i="15" s="1"/>
  <c r="G24" i="15"/>
  <c r="H24" i="15" s="1"/>
  <c r="K24" i="15" s="1"/>
  <c r="G40" i="15"/>
  <c r="H40" i="15" s="1"/>
  <c r="H5" i="9"/>
  <c r="G7" i="9"/>
  <c r="H7" i="9" s="1"/>
  <c r="G13" i="9"/>
  <c r="H13" i="9" s="1"/>
  <c r="G15" i="9"/>
  <c r="H15" i="9" s="1"/>
  <c r="G17" i="9"/>
  <c r="H17" i="9" s="1"/>
  <c r="G21" i="9"/>
  <c r="H21" i="9" s="1"/>
  <c r="K21" i="9" s="1"/>
  <c r="G23" i="9"/>
  <c r="H23" i="9" s="1"/>
  <c r="K23" i="9" s="1"/>
  <c r="G25" i="9"/>
  <c r="H25" i="9" s="1"/>
  <c r="G32" i="9"/>
  <c r="H32" i="9" s="1"/>
  <c r="K32" i="9" s="1"/>
  <c r="G34" i="9"/>
  <c r="H34" i="9" s="1"/>
  <c r="K34" i="9" s="1"/>
  <c r="G40" i="9"/>
  <c r="H40" i="9" s="1"/>
  <c r="G47" i="9"/>
  <c r="H47" i="9" s="1"/>
  <c r="G55" i="9"/>
  <c r="H55" i="9" s="1"/>
  <c r="G59" i="9"/>
  <c r="H59" i="9" s="1"/>
  <c r="J59" i="9" s="1"/>
  <c r="G36" i="9"/>
  <c r="H36" i="9" s="1"/>
  <c r="K36" i="9" s="1"/>
  <c r="G37" i="9"/>
  <c r="H37" i="9" s="1"/>
  <c r="K37" i="9" s="1"/>
  <c r="H6" i="17"/>
  <c r="K6" i="17" s="1"/>
  <c r="G12" i="21"/>
  <c r="H12" i="21" s="1"/>
  <c r="H34" i="21"/>
  <c r="H17" i="21"/>
  <c r="G8" i="20"/>
  <c r="H8" i="20" s="1"/>
  <c r="G10" i="20"/>
  <c r="H10" i="20" s="1"/>
  <c r="G19" i="20"/>
  <c r="H19" i="20" s="1"/>
  <c r="G21" i="20"/>
  <c r="H21" i="20" s="1"/>
  <c r="G30" i="20"/>
  <c r="H30" i="20" s="1"/>
  <c r="G32" i="20"/>
  <c r="H32" i="20" s="1"/>
  <c r="G34" i="20"/>
  <c r="H34" i="20" s="1"/>
  <c r="G36" i="20"/>
  <c r="H36" i="20" s="1"/>
  <c r="G42" i="20"/>
  <c r="H42" i="20" s="1"/>
  <c r="G43" i="20"/>
  <c r="H43" i="20" s="1"/>
  <c r="G54" i="20"/>
  <c r="H54" i="20" s="1"/>
  <c r="G20" i="19"/>
  <c r="H20" i="19" s="1"/>
  <c r="K20" i="19" s="1"/>
  <c r="G21" i="19"/>
  <c r="H21" i="19" s="1"/>
  <c r="K21" i="19" s="1"/>
  <c r="H23" i="19"/>
  <c r="K23" i="19" s="1"/>
  <c r="G29" i="19"/>
  <c r="H29" i="19" s="1"/>
  <c r="G31" i="19"/>
  <c r="H31" i="19" s="1"/>
  <c r="K31" i="19" s="1"/>
  <c r="G33" i="19"/>
  <c r="H33" i="19" s="1"/>
  <c r="K33" i="19" s="1"/>
  <c r="G37" i="19"/>
  <c r="H37" i="19" s="1"/>
  <c r="K37" i="19" s="1"/>
  <c r="G39" i="19"/>
  <c r="H39" i="19" s="1"/>
  <c r="G38" i="19"/>
  <c r="H38" i="19" s="1"/>
  <c r="G42" i="19"/>
  <c r="H42" i="19" s="1"/>
  <c r="K42" i="19" s="1"/>
  <c r="G44" i="19"/>
  <c r="H44" i="19" s="1"/>
  <c r="K44" i="19" s="1"/>
  <c r="G46" i="19"/>
  <c r="H46" i="19" s="1"/>
  <c r="K46" i="19" s="1"/>
  <c r="G48" i="19"/>
  <c r="H48" i="19" s="1"/>
  <c r="K48" i="19" s="1"/>
  <c r="G50" i="19"/>
  <c r="H50" i="19" s="1"/>
  <c r="G6" i="18"/>
  <c r="H6" i="18" s="1"/>
  <c r="G9" i="18"/>
  <c r="H9" i="18" s="1"/>
  <c r="G22" i="18"/>
  <c r="H22" i="18" s="1"/>
  <c r="H24" i="18"/>
  <c r="G27" i="18"/>
  <c r="H27" i="18" s="1"/>
  <c r="G32" i="18"/>
  <c r="H32" i="18" s="1"/>
  <c r="G35" i="18"/>
  <c r="H35" i="18" s="1"/>
  <c r="K35" i="18" s="1"/>
  <c r="G37" i="18"/>
  <c r="H37" i="18" s="1"/>
  <c r="K37" i="18" s="1"/>
  <c r="G39" i="18"/>
  <c r="H39" i="18" s="1"/>
  <c r="K39" i="18" s="1"/>
  <c r="G41" i="18"/>
  <c r="H41" i="18" s="1"/>
  <c r="K41" i="18" s="1"/>
  <c r="G43" i="18"/>
  <c r="H43" i="18" s="1"/>
  <c r="K43" i="18" s="1"/>
  <c r="G49" i="18"/>
  <c r="H49" i="18" s="1"/>
  <c r="G51" i="18"/>
  <c r="H51" i="18" s="1"/>
  <c r="G53" i="18"/>
  <c r="H53" i="18" s="1"/>
  <c r="G5" i="17"/>
  <c r="H5" i="17" s="1"/>
  <c r="G7" i="17"/>
  <c r="H7" i="17" s="1"/>
  <c r="G9" i="17"/>
  <c r="H9" i="17" s="1"/>
  <c r="G11" i="17"/>
  <c r="H11" i="17" s="1"/>
  <c r="K11" i="17" s="1"/>
  <c r="G16" i="17"/>
  <c r="H16" i="17" s="1"/>
  <c r="K16" i="17" s="1"/>
  <c r="G19" i="17"/>
  <c r="H19" i="17" s="1"/>
  <c r="K19" i="17" s="1"/>
  <c r="G25" i="17"/>
  <c r="H25" i="17" s="1"/>
  <c r="K25" i="17" s="1"/>
  <c r="G27" i="17"/>
  <c r="H27" i="17" s="1"/>
  <c r="K27" i="17" s="1"/>
  <c r="G45" i="17"/>
  <c r="H45" i="17" s="1"/>
  <c r="K45" i="17" s="1"/>
  <c r="G47" i="17"/>
  <c r="H47" i="17" s="1"/>
  <c r="K47" i="17" s="1"/>
  <c r="G5" i="16"/>
  <c r="H5" i="16" s="1"/>
  <c r="G7" i="16"/>
  <c r="H7" i="16" s="1"/>
  <c r="K7" i="16" s="1"/>
  <c r="G11" i="16"/>
  <c r="H11" i="16" s="1"/>
  <c r="K11" i="16" s="1"/>
  <c r="G15" i="16"/>
  <c r="H15" i="16" s="1"/>
  <c r="K15" i="16" s="1"/>
  <c r="G30" i="16"/>
  <c r="H30" i="16" s="1"/>
  <c r="K30" i="16" s="1"/>
  <c r="G48" i="16"/>
  <c r="H48" i="16" s="1"/>
  <c r="K48" i="16" s="1"/>
  <c r="G53" i="16"/>
  <c r="H53" i="16" s="1"/>
  <c r="K53" i="16" s="1"/>
  <c r="G39" i="16"/>
  <c r="H39" i="16" s="1"/>
  <c r="K39" i="16" s="1"/>
  <c r="G6" i="15"/>
  <c r="H6" i="15" s="1"/>
  <c r="G10" i="15"/>
  <c r="H10" i="15" s="1"/>
  <c r="G12" i="15"/>
  <c r="H12" i="15" s="1"/>
  <c r="G14" i="15"/>
  <c r="H14" i="15" s="1"/>
  <c r="G17" i="15"/>
  <c r="H17" i="15" s="1"/>
  <c r="K17" i="15" s="1"/>
  <c r="G19" i="15"/>
  <c r="H19" i="15" s="1"/>
  <c r="G30" i="15"/>
  <c r="H30" i="15" s="1"/>
  <c r="G33" i="15"/>
  <c r="H33" i="15" s="1"/>
  <c r="G23" i="15"/>
  <c r="H23" i="15" s="1"/>
  <c r="G25" i="15"/>
  <c r="H25" i="15" s="1"/>
  <c r="G39" i="15"/>
  <c r="H39" i="15" s="1"/>
  <c r="G41" i="15"/>
  <c r="H41" i="15" s="1"/>
  <c r="K41" i="15" s="1"/>
  <c r="G6" i="9"/>
  <c r="H6" i="9" s="1"/>
  <c r="J6" i="9" s="1"/>
  <c r="G8" i="9"/>
  <c r="H8" i="9" s="1"/>
  <c r="K8" i="9" s="1"/>
  <c r="G14" i="9"/>
  <c r="H14" i="9" s="1"/>
  <c r="G16" i="9"/>
  <c r="H16" i="9" s="1"/>
  <c r="K16" i="9" s="1"/>
  <c r="G18" i="9"/>
  <c r="H18" i="9" s="1"/>
  <c r="G20" i="9"/>
  <c r="H20" i="9" s="1"/>
  <c r="G22" i="9"/>
  <c r="H22" i="9" s="1"/>
  <c r="G24" i="9"/>
  <c r="H24" i="9" s="1"/>
  <c r="G33" i="9"/>
  <c r="H33" i="9" s="1"/>
  <c r="G42" i="9"/>
  <c r="H42" i="9" s="1"/>
  <c r="G52" i="9"/>
  <c r="H52" i="9" s="1"/>
  <c r="G56" i="9"/>
  <c r="H56" i="9" s="1"/>
  <c r="K56" i="9" s="1"/>
  <c r="G38" i="9"/>
  <c r="H38" i="9" s="1"/>
  <c r="H31" i="9"/>
  <c r="J31" i="9" s="1"/>
  <c r="H20" i="21"/>
  <c r="H51" i="17"/>
  <c r="K51" i="17" s="1"/>
  <c r="H11" i="20"/>
  <c r="I11" i="25"/>
  <c r="N16" i="25"/>
  <c r="F6" i="19"/>
  <c r="G6" i="19" s="1"/>
  <c r="H6" i="19" s="1"/>
  <c r="H58" i="21" l="1"/>
  <c r="D16" i="27" s="1"/>
  <c r="H57" i="18"/>
  <c r="D8" i="27" s="1"/>
  <c r="H55" i="20"/>
  <c r="H10" i="27" s="1"/>
  <c r="K6" i="19"/>
  <c r="H51" i="19"/>
  <c r="D9" i="27" s="1"/>
  <c r="K5" i="17"/>
  <c r="K5" i="16"/>
  <c r="K50" i="17"/>
  <c r="H60" i="17"/>
  <c r="K60" i="17" s="1"/>
  <c r="K68" i="16"/>
  <c r="H77" i="16"/>
  <c r="K77" i="16" s="1"/>
  <c r="H60" i="9"/>
  <c r="H62" i="9" s="1"/>
  <c r="K25" i="9"/>
  <c r="J5" i="9"/>
  <c r="K5" i="9"/>
  <c r="N31" i="25"/>
  <c r="N22" i="25"/>
  <c r="I14" i="25"/>
  <c r="I17" i="25" s="1"/>
  <c r="I18" i="25" s="1"/>
  <c r="H42" i="15"/>
  <c r="D5" i="27" s="1"/>
  <c r="J6" i="17"/>
  <c r="J9" i="15"/>
  <c r="K9" i="15"/>
  <c r="K24" i="19"/>
  <c r="K16" i="15"/>
  <c r="K19" i="18"/>
  <c r="J19" i="18"/>
  <c r="J20" i="18"/>
  <c r="K20" i="18"/>
  <c r="J10" i="18"/>
  <c r="K10" i="18"/>
  <c r="K13" i="18"/>
  <c r="J13" i="18"/>
  <c r="J14" i="18"/>
  <c r="K14" i="18"/>
  <c r="K11" i="18"/>
  <c r="J11" i="18"/>
  <c r="J12" i="18"/>
  <c r="K12" i="18"/>
  <c r="K15" i="18"/>
  <c r="J15" i="18"/>
  <c r="K17" i="18"/>
  <c r="J17" i="18"/>
  <c r="J18" i="18"/>
  <c r="K18" i="18"/>
  <c r="J16" i="18"/>
  <c r="K16" i="18"/>
  <c r="J6" i="19"/>
  <c r="K31" i="9"/>
  <c r="J9" i="16"/>
  <c r="J53" i="16"/>
  <c r="J46" i="16"/>
  <c r="J26" i="17"/>
  <c r="J37" i="18"/>
  <c r="J37" i="9"/>
  <c r="J5" i="17"/>
  <c r="J51" i="17"/>
  <c r="K36" i="16"/>
  <c r="J36" i="16"/>
  <c r="J31" i="16"/>
  <c r="J16" i="17"/>
  <c r="J47" i="17"/>
  <c r="J42" i="18"/>
  <c r="K29" i="19"/>
  <c r="J29" i="19"/>
  <c r="K47" i="19"/>
  <c r="J47" i="19"/>
  <c r="J5" i="16"/>
  <c r="J7" i="16"/>
  <c r="J12" i="16"/>
  <c r="J26" i="16"/>
  <c r="J48" i="16"/>
  <c r="J51" i="16"/>
  <c r="J34" i="16"/>
  <c r="J68" i="16"/>
  <c r="J12" i="17"/>
  <c r="J19" i="17"/>
  <c r="J45" i="17"/>
  <c r="J34" i="18"/>
  <c r="J41" i="18"/>
  <c r="J21" i="19"/>
  <c r="J33" i="19"/>
  <c r="J48" i="19"/>
  <c r="J25" i="9"/>
  <c r="J32" i="15"/>
  <c r="J16" i="16"/>
  <c r="J11" i="17"/>
  <c r="K38" i="19"/>
  <c r="J38" i="19"/>
  <c r="K12" i="15"/>
  <c r="J12" i="15"/>
  <c r="K7" i="17"/>
  <c r="J7" i="17"/>
  <c r="K44" i="18"/>
  <c r="J44" i="18"/>
  <c r="K36" i="18"/>
  <c r="J36" i="18"/>
  <c r="K43" i="19"/>
  <c r="J43" i="19"/>
  <c r="J21" i="9"/>
  <c r="J34" i="9"/>
  <c r="J17" i="15"/>
  <c r="J22" i="15"/>
  <c r="J39" i="16"/>
  <c r="J8" i="17"/>
  <c r="J40" i="18"/>
  <c r="J31" i="19"/>
  <c r="J44" i="19"/>
  <c r="K42" i="9"/>
  <c r="J42" i="9"/>
  <c r="K14" i="9"/>
  <c r="J14" i="9"/>
  <c r="K39" i="15"/>
  <c r="J39" i="15"/>
  <c r="K14" i="15"/>
  <c r="J14" i="15"/>
  <c r="K6" i="15"/>
  <c r="J6" i="15"/>
  <c r="K9" i="17"/>
  <c r="J9" i="17"/>
  <c r="K51" i="18"/>
  <c r="J51" i="18"/>
  <c r="K32" i="18"/>
  <c r="J32" i="18"/>
  <c r="K24" i="18"/>
  <c r="J24" i="18"/>
  <c r="K9" i="18"/>
  <c r="J9" i="18"/>
  <c r="K6" i="18"/>
  <c r="J6" i="18"/>
  <c r="K52" i="9"/>
  <c r="J52" i="9"/>
  <c r="K18" i="9"/>
  <c r="J18" i="9"/>
  <c r="K6" i="9"/>
  <c r="K19" i="15"/>
  <c r="J19" i="15"/>
  <c r="K10" i="15"/>
  <c r="J10" i="15"/>
  <c r="K53" i="18"/>
  <c r="J53" i="18"/>
  <c r="K49" i="18"/>
  <c r="J49" i="18"/>
  <c r="K27" i="18"/>
  <c r="J27" i="18"/>
  <c r="K22" i="18"/>
  <c r="J22" i="18"/>
  <c r="K50" i="19"/>
  <c r="J50" i="19"/>
  <c r="K39" i="19"/>
  <c r="J39" i="19"/>
  <c r="J8" i="9"/>
  <c r="J16" i="9"/>
  <c r="J56" i="9"/>
  <c r="J41" i="15"/>
  <c r="J10" i="17"/>
  <c r="J55" i="9"/>
  <c r="K55" i="9"/>
  <c r="J33" i="9"/>
  <c r="K33" i="9"/>
  <c r="J24" i="9"/>
  <c r="K24" i="9"/>
  <c r="J20" i="9"/>
  <c r="K20" i="9"/>
  <c r="J15" i="9"/>
  <c r="K15" i="9"/>
  <c r="J7" i="9"/>
  <c r="K7" i="9"/>
  <c r="J40" i="15"/>
  <c r="K40" i="15"/>
  <c r="J23" i="15"/>
  <c r="K23" i="15"/>
  <c r="J33" i="15"/>
  <c r="K33" i="15"/>
  <c r="J15" i="15"/>
  <c r="K15" i="15"/>
  <c r="J11" i="15"/>
  <c r="K11" i="15"/>
  <c r="K40" i="16"/>
  <c r="J40" i="16"/>
  <c r="K38" i="16"/>
  <c r="J38" i="16"/>
  <c r="K54" i="16"/>
  <c r="J54" i="16"/>
  <c r="K52" i="16"/>
  <c r="J52" i="16"/>
  <c r="K50" i="16"/>
  <c r="J50" i="16"/>
  <c r="K46" i="17"/>
  <c r="J46" i="17"/>
  <c r="J54" i="18"/>
  <c r="K54" i="18"/>
  <c r="J52" i="18"/>
  <c r="K52" i="18"/>
  <c r="J50" i="18"/>
  <c r="K50" i="18"/>
  <c r="J48" i="18"/>
  <c r="K48" i="18"/>
  <c r="J31" i="18"/>
  <c r="K31" i="18"/>
  <c r="J28" i="18"/>
  <c r="K28" i="18"/>
  <c r="J25" i="18"/>
  <c r="K25" i="18"/>
  <c r="J23" i="18"/>
  <c r="K23" i="18"/>
  <c r="J21" i="18"/>
  <c r="K21" i="18"/>
  <c r="J7" i="18"/>
  <c r="K7" i="18"/>
  <c r="J5" i="18"/>
  <c r="K5" i="18"/>
  <c r="K45" i="19"/>
  <c r="J45" i="19"/>
  <c r="J30" i="19"/>
  <c r="K30" i="19"/>
  <c r="K19" i="19"/>
  <c r="D17" i="27"/>
  <c r="J38" i="9"/>
  <c r="K38" i="9"/>
  <c r="K59" i="9"/>
  <c r="J47" i="9"/>
  <c r="K47" i="9"/>
  <c r="J40" i="9"/>
  <c r="K40" i="9"/>
  <c r="J22" i="9"/>
  <c r="K22" i="9"/>
  <c r="J17" i="9"/>
  <c r="K17" i="9"/>
  <c r="J13" i="9"/>
  <c r="K13" i="9"/>
  <c r="J25" i="15"/>
  <c r="K25" i="15"/>
  <c r="J21" i="15"/>
  <c r="K21" i="15"/>
  <c r="J30" i="15"/>
  <c r="K30" i="15"/>
  <c r="J18" i="15"/>
  <c r="K18" i="15"/>
  <c r="J13" i="15"/>
  <c r="K13" i="15"/>
  <c r="J8" i="15"/>
  <c r="K8" i="15"/>
  <c r="J5" i="15"/>
  <c r="K5" i="15"/>
  <c r="J23" i="9"/>
  <c r="J32" i="9"/>
  <c r="J36" i="9"/>
  <c r="J24" i="15"/>
  <c r="J14" i="16"/>
  <c r="J29" i="16"/>
  <c r="J24" i="17"/>
  <c r="J50" i="17"/>
  <c r="J38" i="18"/>
  <c r="J56" i="18"/>
  <c r="J22" i="19"/>
  <c r="J34" i="19"/>
  <c r="J6" i="16"/>
  <c r="J8" i="16"/>
  <c r="J11" i="16"/>
  <c r="J13" i="16"/>
  <c r="J15" i="16"/>
  <c r="J17" i="16"/>
  <c r="J30" i="16"/>
  <c r="J32" i="16"/>
  <c r="J47" i="16"/>
  <c r="J35" i="16"/>
  <c r="J15" i="17"/>
  <c r="J20" i="17"/>
  <c r="J25" i="17"/>
  <c r="J27" i="17"/>
  <c r="J48" i="17"/>
  <c r="J35" i="18"/>
  <c r="J39" i="18"/>
  <c r="J43" i="18"/>
  <c r="J20" i="19"/>
  <c r="J23" i="19"/>
  <c r="J37" i="19"/>
  <c r="J40" i="19"/>
  <c r="J42" i="19"/>
  <c r="J46" i="19"/>
  <c r="K62" i="9" l="1"/>
  <c r="K63" i="9" s="1"/>
  <c r="H63" i="9"/>
  <c r="K57" i="18"/>
  <c r="K58" i="18" s="1"/>
  <c r="J57" i="18"/>
  <c r="J58" i="18" s="1"/>
  <c r="J51" i="19"/>
  <c r="J52" i="19" s="1"/>
  <c r="K51" i="19"/>
  <c r="K52" i="19" s="1"/>
  <c r="J62" i="9"/>
  <c r="J63" i="9" s="1"/>
  <c r="J63" i="17"/>
  <c r="H63" i="17"/>
  <c r="D7" i="27" s="1"/>
  <c r="K63" i="17"/>
  <c r="K64" i="17" s="1"/>
  <c r="J78" i="16"/>
  <c r="K78" i="16"/>
  <c r="H78" i="16"/>
  <c r="D6" i="27" s="1"/>
  <c r="D4" i="27"/>
  <c r="I22" i="25"/>
  <c r="I31" i="25"/>
  <c r="D10" i="27"/>
  <c r="J42" i="15"/>
  <c r="J43" i="15" s="1"/>
  <c r="K42" i="15"/>
  <c r="K43" i="15" s="1"/>
  <c r="D12" i="27" l="1"/>
  <c r="K79" i="16"/>
  <c r="J64" i="17"/>
  <c r="J79" i="16"/>
  <c r="K64" i="9"/>
  <c r="J64" i="9"/>
  <c r="H8" i="27"/>
  <c r="H9" i="27"/>
  <c r="F4" i="27"/>
  <c r="H4" i="27"/>
  <c r="H6" i="27"/>
  <c r="F6" i="27"/>
  <c r="F5" i="27"/>
  <c r="H5" i="27"/>
  <c r="H7" i="27"/>
  <c r="F7" i="27"/>
  <c r="F9" i="27"/>
  <c r="F8" i="27"/>
  <c r="D20" i="27" l="1"/>
  <c r="D23" i="27"/>
  <c r="D22" i="27"/>
  <c r="D18" i="27"/>
  <c r="D19" i="27"/>
  <c r="D21" i="27"/>
  <c r="H12" i="27"/>
  <c r="H13" i="27" s="1"/>
  <c r="F12" i="27"/>
  <c r="F13" i="27" s="1"/>
  <c r="D24" i="27" l="1"/>
  <c r="D26" i="27" s="1"/>
  <c r="H18" i="27"/>
  <c r="F23" i="27"/>
  <c r="F19" i="27" l="1"/>
  <c r="F20" i="27"/>
  <c r="H22" i="27"/>
  <c r="H20" i="27"/>
  <c r="H23" i="27"/>
  <c r="H19" i="27"/>
  <c r="H21" i="27"/>
  <c r="H16" i="27"/>
  <c r="H17" i="27"/>
  <c r="F17" i="27"/>
  <c r="F16" i="27"/>
  <c r="F18" i="27"/>
  <c r="F22" i="27"/>
  <c r="F21" i="27"/>
  <c r="H24" i="27" l="1"/>
  <c r="H26" i="27" s="1"/>
  <c r="F24" i="27"/>
  <c r="F26" i="27" s="1"/>
</calcChain>
</file>

<file path=xl/sharedStrings.xml><?xml version="1.0" encoding="utf-8"?>
<sst xmlns="http://schemas.openxmlformats.org/spreadsheetml/2006/main" count="2115" uniqueCount="959">
  <si>
    <t>Tailings Impoundment Name:</t>
  </si>
  <si>
    <t>SUMMARY OF COSTS</t>
  </si>
  <si>
    <t>Components</t>
  </si>
  <si>
    <t>OPEN PIT</t>
  </si>
  <si>
    <t>ACTIVITY/MATERIAL</t>
  </si>
  <si>
    <t>UNITS</t>
  </si>
  <si>
    <t>Fence</t>
  </si>
  <si>
    <t>m</t>
  </si>
  <si>
    <t>Signs</t>
  </si>
  <si>
    <t>each</t>
  </si>
  <si>
    <t>m3</t>
  </si>
  <si>
    <t>Berm</t>
  </si>
  <si>
    <t>Block roads</t>
  </si>
  <si>
    <t>Other</t>
  </si>
  <si>
    <t>Rip rap</t>
  </si>
  <si>
    <t>Vegetate</t>
  </si>
  <si>
    <t>ha</t>
  </si>
  <si>
    <t>Concrete</t>
  </si>
  <si>
    <t>GSI</t>
  </si>
  <si>
    <t>GSBA</t>
  </si>
  <si>
    <t>SR</t>
  </si>
  <si>
    <t>POR</t>
  </si>
  <si>
    <t>tonne</t>
  </si>
  <si>
    <t>SPECIALIZED ITEMS</t>
  </si>
  <si>
    <t>UNDERGROUND MINE</t>
  </si>
  <si>
    <t>Toe buttress, drain mat'l</t>
  </si>
  <si>
    <t>Raise crest</t>
  </si>
  <si>
    <t>Flatten slopes</t>
  </si>
  <si>
    <t>Supply reagents</t>
  </si>
  <si>
    <t>Cyclones</t>
  </si>
  <si>
    <t>Pipe</t>
  </si>
  <si>
    <t>ROCK PILE</t>
  </si>
  <si>
    <t>Flatten slopes with dozer</t>
  </si>
  <si>
    <t>Divert runon, ditch mat'l A</t>
  </si>
  <si>
    <t>Load, haul, dump or doze</t>
  </si>
  <si>
    <t>Add lime</t>
  </si>
  <si>
    <t>Contour reclaimed area</t>
  </si>
  <si>
    <t>BUILDINGS AND EQUIPMENT</t>
  </si>
  <si>
    <t>Printing</t>
  </si>
  <si>
    <t>Decontaminate and ship off-site</t>
  </si>
  <si>
    <t>m2</t>
  </si>
  <si>
    <t>Place soil cover</t>
  </si>
  <si>
    <t>Scarify and install water breaks</t>
  </si>
  <si>
    <t>km</t>
  </si>
  <si>
    <t>litre</t>
  </si>
  <si>
    <t>kg</t>
  </si>
  <si>
    <t>Remove pipes</t>
  </si>
  <si>
    <t>Concrete plug deep pipes</t>
  </si>
  <si>
    <t>Pumps</t>
  </si>
  <si>
    <t>MOBILIZATION/DEMOBILIZATION</t>
  </si>
  <si>
    <t>MOBILIZE HEAVY EQUIPMENT</t>
  </si>
  <si>
    <t>Excavators</t>
  </si>
  <si>
    <t>Dump trucks</t>
  </si>
  <si>
    <t>Dozers</t>
  </si>
  <si>
    <t>Demolition shears</t>
  </si>
  <si>
    <t>MOBILIZE CAMP</t>
  </si>
  <si>
    <t>MOBILIZE WORKERS</t>
  </si>
  <si>
    <t>Minor tools and equipment</t>
  </si>
  <si>
    <t xml:space="preserve">Truck tires </t>
  </si>
  <si>
    <t>WINTER ROAD</t>
  </si>
  <si>
    <t>OTHER</t>
  </si>
  <si>
    <t>Limited winter use</t>
  </si>
  <si>
    <t>lime</t>
  </si>
  <si>
    <t>ferric sulphate</t>
  </si>
  <si>
    <t>ferrous sulphate</t>
  </si>
  <si>
    <t>flocculents</t>
  </si>
  <si>
    <t>years</t>
  </si>
  <si>
    <t>COMPONENT NAME</t>
  </si>
  <si>
    <t>PROJECT MANAGEMENT</t>
  </si>
  <si>
    <t xml:space="preserve">ENGINEERING </t>
  </si>
  <si>
    <t xml:space="preserve">CONTINGENCY </t>
  </si>
  <si>
    <t>ITEM</t>
  </si>
  <si>
    <t>Detail</t>
  </si>
  <si>
    <t>COST CODE</t>
  </si>
  <si>
    <t>LOW $</t>
  </si>
  <si>
    <t>HIGH $</t>
  </si>
  <si>
    <t>SPECIFIED $</t>
  </si>
  <si>
    <t>COMMENTS</t>
  </si>
  <si>
    <t>RB1</t>
  </si>
  <si>
    <t>RB2</t>
  </si>
  <si>
    <t>RB1 + spread and compact</t>
  </si>
  <si>
    <t>RB3</t>
  </si>
  <si>
    <t>RB4</t>
  </si>
  <si>
    <t>RBS</t>
  </si>
  <si>
    <t>RC1</t>
  </si>
  <si>
    <t>RC2</t>
  </si>
  <si>
    <t>RC1 + spread and compact</t>
  </si>
  <si>
    <t>RC3</t>
  </si>
  <si>
    <t>RC4</t>
  </si>
  <si>
    <t>RCS</t>
  </si>
  <si>
    <t>SB1</t>
  </si>
  <si>
    <t>SB2</t>
  </si>
  <si>
    <t>SB1 + spread and compact</t>
  </si>
  <si>
    <t>SB3</t>
  </si>
  <si>
    <t>SB4</t>
  </si>
  <si>
    <t xml:space="preserve">Open Pit Name: </t>
  </si>
  <si>
    <t>SBS</t>
  </si>
  <si>
    <t>SBT</t>
  </si>
  <si>
    <t>SC1</t>
  </si>
  <si>
    <t>SC2</t>
  </si>
  <si>
    <t>SC1 + spread and compact</t>
  </si>
  <si>
    <t>SC3</t>
  </si>
  <si>
    <t>SC4</t>
  </si>
  <si>
    <t>SCS</t>
  </si>
  <si>
    <t>GST</t>
  </si>
  <si>
    <t>geogrid</t>
  </si>
  <si>
    <t>GSG</t>
  </si>
  <si>
    <t>liner, HDPE</t>
  </si>
  <si>
    <t>GSHDPE</t>
  </si>
  <si>
    <t>geosynthetic installation</t>
  </si>
  <si>
    <t>bentonite soil ammendment</t>
  </si>
  <si>
    <t>FOB Edmonton, add shipping &amp; mixing</t>
  </si>
  <si>
    <t>Shaft, Raise &amp; Portal Closures</t>
  </si>
  <si>
    <t>Shaft &amp; Raises</t>
  </si>
  <si>
    <t>Portals</t>
  </si>
  <si>
    <t>Concrete work</t>
  </si>
  <si>
    <t>CSF</t>
  </si>
  <si>
    <t>CLF</t>
  </si>
  <si>
    <t>Vegetation</t>
  </si>
  <si>
    <t>Hydroseed, Flat</t>
  </si>
  <si>
    <t>VHF</t>
  </si>
  <si>
    <t>Hydroseed, Sloped</t>
  </si>
  <si>
    <t>VHS</t>
  </si>
  <si>
    <t>VB</t>
  </si>
  <si>
    <t>Tree planting</t>
  </si>
  <si>
    <t>VT</t>
  </si>
  <si>
    <t>Wetland species</t>
  </si>
  <si>
    <t>VW</t>
  </si>
  <si>
    <t>PS</t>
  </si>
  <si>
    <t>RR1</t>
  </si>
  <si>
    <t>RR2</t>
  </si>
  <si>
    <t>RR3</t>
  </si>
  <si>
    <t>RR4</t>
  </si>
  <si>
    <t>Dozing</t>
  </si>
  <si>
    <t>DR</t>
  </si>
  <si>
    <t>DS</t>
  </si>
  <si>
    <t>Asbestos</t>
  </si>
  <si>
    <t>BDA</t>
  </si>
  <si>
    <t>Buildings - Remove</t>
  </si>
  <si>
    <t>BRC</t>
  </si>
  <si>
    <t>Steel - teardown</t>
  </si>
  <si>
    <t>BRS1</t>
  </si>
  <si>
    <t>BRS2</t>
  </si>
  <si>
    <t>POWR</t>
  </si>
  <si>
    <t>Remove from site</t>
  </si>
  <si>
    <t>PCBR</t>
  </si>
  <si>
    <t>OR</t>
  </si>
  <si>
    <t>Process Chemicals</t>
  </si>
  <si>
    <t>PCR</t>
  </si>
  <si>
    <t>Contaminated Soils</t>
  </si>
  <si>
    <t>Remediate on site</t>
  </si>
  <si>
    <t>CSR</t>
  </si>
  <si>
    <t>Mobilize Heavy Equipment</t>
  </si>
  <si>
    <t>Road access</t>
  </si>
  <si>
    <t>MHER</t>
  </si>
  <si>
    <t>Rock Pile Name:</t>
  </si>
  <si>
    <t>Air access</t>
  </si>
  <si>
    <t>MHEA</t>
  </si>
  <si>
    <t>Mobilize Camp</t>
  </si>
  <si>
    <t>Mobilize Workers</t>
  </si>
  <si>
    <t xml:space="preserve">Print All </t>
  </si>
  <si>
    <t>Reclaim Model - Overview of Program</t>
  </si>
  <si>
    <t>ACCM</t>
  </si>
  <si>
    <t>H2O2</t>
  </si>
  <si>
    <t>Winter Road</t>
  </si>
  <si>
    <t>SI</t>
  </si>
  <si>
    <t>WS</t>
  </si>
  <si>
    <t>RPT</t>
  </si>
  <si>
    <t>Small (&lt; 1000 m3/d)</t>
  </si>
  <si>
    <t>lump sum</t>
  </si>
  <si>
    <t>Large (&gt; 1000 m3/d)</t>
  </si>
  <si>
    <t>SCFY</t>
  </si>
  <si>
    <t>ferric</t>
  </si>
  <si>
    <t>ferrous</t>
  </si>
  <si>
    <t>hperox</t>
  </si>
  <si>
    <t>Sodium Metabisulfate</t>
  </si>
  <si>
    <t>Nametab</t>
  </si>
  <si>
    <t>Caustic soda, 50%</t>
  </si>
  <si>
    <t>caustic</t>
  </si>
  <si>
    <t>Sulfuric acid, 93%</t>
  </si>
  <si>
    <t>sulfuric</t>
  </si>
  <si>
    <t>flocculant</t>
  </si>
  <si>
    <t>flocc</t>
  </si>
  <si>
    <t>copper sulphate</t>
  </si>
  <si>
    <t>copper</t>
  </si>
  <si>
    <t>Clear</t>
  </si>
  <si>
    <t>Duplicate</t>
  </si>
  <si>
    <t>Unit Costs</t>
  </si>
  <si>
    <t>Quit</t>
  </si>
  <si>
    <t>Help</t>
  </si>
  <si>
    <t>WorkSheet Names</t>
  </si>
  <si>
    <t>Defined Names</t>
  </si>
  <si>
    <t>First line of data</t>
  </si>
  <si>
    <t>Reclaim Menu</t>
  </si>
  <si>
    <t>WorkSheets</t>
  </si>
  <si>
    <t xml:space="preserve">Summary </t>
  </si>
  <si>
    <t>Project Name:</t>
  </si>
  <si>
    <t>%</t>
  </si>
  <si>
    <t>Quantity</t>
  </si>
  <si>
    <t>Units</t>
  </si>
  <si>
    <t>Cost Code</t>
  </si>
  <si>
    <t>Unit Cost</t>
  </si>
  <si>
    <t>Cost</t>
  </si>
  <si>
    <t>% Land</t>
  </si>
  <si>
    <t>Water Cost</t>
  </si>
  <si>
    <t>Drill &amp; blast pit crest</t>
  </si>
  <si>
    <t>Place fill, soil B</t>
  </si>
  <si>
    <t>Place fill, soil A</t>
  </si>
  <si>
    <t>Off-load crest, soil A</t>
  </si>
  <si>
    <t>Off-load crest, soil B</t>
  </si>
  <si>
    <t>Vegetate slopes</t>
  </si>
  <si>
    <t>Vegetate pit floor</t>
  </si>
  <si>
    <t>RECLAIM QUARRIES</t>
  </si>
  <si>
    <t>Contour slopes</t>
  </si>
  <si>
    <t>Berm at crest</t>
  </si>
  <si>
    <t>Land Cost</t>
  </si>
  <si>
    <t>Building / Equip Name:</t>
  </si>
  <si>
    <t>Environmental coordinator</t>
  </si>
  <si>
    <t>Equipment operator</t>
  </si>
  <si>
    <t>Security / first aid</t>
  </si>
  <si>
    <t>$/hr</t>
  </si>
  <si>
    <t>LS</t>
  </si>
  <si>
    <t>Waste oils</t>
  </si>
  <si>
    <t>HAZARDOUS MATERIALS AUDIT</t>
  </si>
  <si>
    <t>m3/hr</t>
  </si>
  <si>
    <t>seconds</t>
  </si>
  <si>
    <t>min.</t>
  </si>
  <si>
    <t>km/hr</t>
  </si>
  <si>
    <t>ave. min/cycle</t>
  </si>
  <si>
    <t>$/m3</t>
  </si>
  <si>
    <t>$/day</t>
  </si>
  <si>
    <t>Cat 771 D</t>
  </si>
  <si>
    <t>Cat 777D</t>
  </si>
  <si>
    <t>Cat 789C</t>
  </si>
  <si>
    <t>100 - 110</t>
  </si>
  <si>
    <t>95 - 110</t>
  </si>
  <si>
    <t>80 - 90</t>
  </si>
  <si>
    <t>60 - 75</t>
  </si>
  <si>
    <t>40 -60</t>
  </si>
  <si>
    <t>Cat 320</t>
  </si>
  <si>
    <t>Cat 325B</t>
  </si>
  <si>
    <t>Cat 375</t>
  </si>
  <si>
    <t>heaped bucket capacity, m3</t>
  </si>
  <si>
    <t>average</t>
  </si>
  <si>
    <t>poor</t>
  </si>
  <si>
    <t>good</t>
  </si>
  <si>
    <t>Cat D8</t>
  </si>
  <si>
    <t>Excavate channel</t>
  </si>
  <si>
    <t>Rip rap in channel base</t>
  </si>
  <si>
    <t>allow</t>
  </si>
  <si>
    <t>Bulkheads to control water flow</t>
  </si>
  <si>
    <t>Remove misc. haz. mat &amp; explosives</t>
  </si>
  <si>
    <t>other</t>
  </si>
  <si>
    <t>Raise crest of dam</t>
  </si>
  <si>
    <t>Excavate channel, rock</t>
  </si>
  <si>
    <t>Plug/backfill with concrete or clay</t>
  </si>
  <si>
    <t>Remove reclaim barge</t>
  </si>
  <si>
    <t>Flatten "bubble dump" areas</t>
  </si>
  <si>
    <t>Decontaminate maintenance shop</t>
  </si>
  <si>
    <t>Decontaminate ANFO plant</t>
  </si>
  <si>
    <t>Decontaminate power plant</t>
  </si>
  <si>
    <t>Decontaminate bulk fuel storage</t>
  </si>
  <si>
    <t>Removal of asbestos siding on buildings</t>
  </si>
  <si>
    <t>Removal of friable asbestos on equipment</t>
  </si>
  <si>
    <t>Remove culverts</t>
  </si>
  <si>
    <t>Remove bridges</t>
  </si>
  <si>
    <t xml:space="preserve">CONTAMINATED SOILS </t>
  </si>
  <si>
    <t>CONTAMINATED SOIL REMOVAL</t>
  </si>
  <si>
    <t>Reagents/stabilizing agent</t>
  </si>
  <si>
    <t xml:space="preserve">HAZARDOUS MATERIALS </t>
  </si>
  <si>
    <t>Transportation to disposal facility</t>
  </si>
  <si>
    <t>Disposal fees</t>
  </si>
  <si>
    <t>Excavate breaches</t>
  </si>
  <si>
    <t>Crane</t>
  </si>
  <si>
    <t>Light duty vehicles</t>
  </si>
  <si>
    <t>crew travel time</t>
  </si>
  <si>
    <t>crew transportation</t>
  </si>
  <si>
    <t xml:space="preserve"> WORKER ACCOMODATIONS</t>
  </si>
  <si>
    <t>mandays</t>
  </si>
  <si>
    <t>INTERIM CARE &amp; MAINTENANCE</t>
  </si>
  <si>
    <t>on-site caretaker</t>
  </si>
  <si>
    <t>pick-up truck</t>
  </si>
  <si>
    <t>snow machine</t>
  </si>
  <si>
    <t>communications</t>
  </si>
  <si>
    <t>small dozer</t>
  </si>
  <si>
    <t>small excavator</t>
  </si>
  <si>
    <t>Limitations</t>
  </si>
  <si>
    <t>Unit</t>
  </si>
  <si>
    <t>Qty</t>
  </si>
  <si>
    <t>Unit Cost Estimator</t>
  </si>
  <si>
    <t>EXCAVATION</t>
  </si>
  <si>
    <t>bucket capacity</t>
  </si>
  <si>
    <t>fill factor</t>
  </si>
  <si>
    <t>cycle time</t>
  </si>
  <si>
    <t>operator skill</t>
  </si>
  <si>
    <t>machine availability</t>
  </si>
  <si>
    <t>Hourly productivity</t>
  </si>
  <si>
    <t>load time</t>
  </si>
  <si>
    <t>haul distance</t>
  </si>
  <si>
    <t>average velocity</t>
  </si>
  <si>
    <t>haul time + return time</t>
  </si>
  <si>
    <t>wait time</t>
  </si>
  <si>
    <t>dump time</t>
  </si>
  <si>
    <t>equivalent from other supplier</t>
  </si>
  <si>
    <t>Hourly rate - contractor supplied</t>
  </si>
  <si>
    <t>ownership, daily</t>
  </si>
  <si>
    <t>maintenance</t>
  </si>
  <si>
    <t>fuel</t>
  </si>
  <si>
    <t>consumables (cutters, tires)</t>
  </si>
  <si>
    <t>operator</t>
  </si>
  <si>
    <t>Material</t>
  </si>
  <si>
    <t>Moist loam or sandy clay</t>
  </si>
  <si>
    <t>sand and gravel (not till)</t>
  </si>
  <si>
    <t>hard tough clay</t>
  </si>
  <si>
    <t>rock - will blasted</t>
  </si>
  <si>
    <t>rock - poorly blasted</t>
  </si>
  <si>
    <t>easy digging, shallow digging, small swing angle</t>
  </si>
  <si>
    <t>Operator Skill</t>
  </si>
  <si>
    <t>Machine availability</t>
  </si>
  <si>
    <t>Truck capacity - heaped, m3</t>
  </si>
  <si>
    <t>Conditions of Use</t>
  </si>
  <si>
    <t>Excavator</t>
  </si>
  <si>
    <t>Trucking</t>
  </si>
  <si>
    <t>Underground Mine Name</t>
  </si>
  <si>
    <t>Adding Lines</t>
  </si>
  <si>
    <t>LAND LIABILITY</t>
  </si>
  <si>
    <t>WATER LIABILITY</t>
  </si>
  <si>
    <t>CAPITAL COSTS</t>
  </si>
  <si>
    <t>oper</t>
  </si>
  <si>
    <t>safety</t>
  </si>
  <si>
    <t>admin</t>
  </si>
  <si>
    <t>Dispose of misc. debris and laydown area refuse</t>
  </si>
  <si>
    <t xml:space="preserve">Build treatment plant </t>
  </si>
  <si>
    <t>liner, ES3</t>
  </si>
  <si>
    <t>GSES3</t>
  </si>
  <si>
    <t>comp</t>
  </si>
  <si>
    <t>scoop</t>
  </si>
  <si>
    <t>scooptram, 6 yd3 bucket</t>
  </si>
  <si>
    <t>flat bed truck with hiab</t>
  </si>
  <si>
    <t>hiab</t>
  </si>
  <si>
    <t>clear &amp; grub</t>
  </si>
  <si>
    <t>SBC</t>
  </si>
  <si>
    <t>Relocate PAG rock</t>
  </si>
  <si>
    <t>Airstrip lighting, navigation, electrician</t>
  </si>
  <si>
    <t>Airstrip lighting, navigation, mechanical</t>
  </si>
  <si>
    <t xml:space="preserve">CONTAMINATED SOIL VERY LOW PERMEABILITY COVER </t>
  </si>
  <si>
    <t>Buttress slope</t>
  </si>
  <si>
    <t>Remove power lines</t>
  </si>
  <si>
    <t>Construction and operation</t>
  </si>
  <si>
    <t>Winter road tarriff</t>
  </si>
  <si>
    <t>doze rock piles</t>
  </si>
  <si>
    <t>doze overburden/soil piles</t>
  </si>
  <si>
    <t>Geo-Synthetics</t>
  </si>
  <si>
    <t>Divert runon, ditch mat'l B</t>
  </si>
  <si>
    <t xml:space="preserve"> </t>
  </si>
  <si>
    <t>Notes</t>
  </si>
  <si>
    <t/>
  </si>
  <si>
    <t>Pit #</t>
  </si>
  <si>
    <t>UG Mine #</t>
  </si>
  <si>
    <t>Pond #</t>
  </si>
  <si>
    <t>Bldg / Equip #:</t>
  </si>
  <si>
    <t>The default Excel menu bar has an additional tab labelled "Add-Ins" that provides options specific to the Reclaim Model.</t>
  </si>
  <si>
    <t>This option Duplicates components of the project. E.g. if there is more than one Open Pit, use duplicate to add a second Open Pit.  Quantities for the new Open Pit are erased, but the Activities and Cost Codes are carried over from the original Open Pit.  The new Open Pit subtotal is added to the Summary page.</t>
  </si>
  <si>
    <t>Select Quit to exit the program</t>
  </si>
  <si>
    <t>Redirects user to Instructions worksheet.</t>
  </si>
  <si>
    <t xml:space="preserve">This worksheet contains a cumulative summary of costs for each component of the project.     Associated costs such as engineering and project management are added as a percentage of the component costs.
</t>
  </si>
  <si>
    <t>Costs are derived for individual closure and reclamation activities by multiplying a "quantity" of activity by a "unit cost".      
An activity can be edited, added, or deleted from worksheet.  However, care should be taken not to modify cells that are defined and used elsewhere in the program.</t>
  </si>
  <si>
    <t>Do not change the content or column width of the first column of each component worksheet.</t>
  </si>
  <si>
    <t>This worksheet contains a look up table with costs for typical work associated with each closure and reclamation activity</t>
  </si>
  <si>
    <t>The Reclaim Program will NOT work if the worksheets are changed such that the following requirements are not met.  Please review the following prior to modifiying worksheets.</t>
  </si>
  <si>
    <t>Certain cells have defined names, which must not be changed.  Where the cell is named, the name will appear in the "Name Box" to the left of the formula bar.</t>
  </si>
  <si>
    <t xml:space="preserve">You can add lines to components and the unit cost table, as long as they are not the last lines.
The last line might fall outside the named ranges.  You can check the size of the named range by selecting the name from the drop down box at the top left of the sheet.  Usually this box has a cell reference, or a name.  </t>
  </si>
  <si>
    <t xml:space="preserve">A component will only be printed if its sub-total is greater than zero.  In addition, a component and the summary sheet cannot be printed if there is an error.  Printing has been set to print 1 page per component. </t>
  </si>
  <si>
    <t>Annual  Interim C&amp;M Cost</t>
  </si>
  <si>
    <t>MARKET PRICE FACTOR ADJUSTMENT</t>
  </si>
  <si>
    <t>POST-CLOSURE MONITORING AND MAINTENANCE</t>
  </si>
  <si>
    <t>COST</t>
  </si>
  <si>
    <t>SUBTOTAL: Capital Costs</t>
  </si>
  <si>
    <t>Doze/trim overburden at crest</t>
  </si>
  <si>
    <t>Toe buttress, drainage layer</t>
  </si>
  <si>
    <t>Toe buttress, bulk fill</t>
  </si>
  <si>
    <t>Excavate channel, soil</t>
  </si>
  <si>
    <t>Excavate and replace</t>
  </si>
  <si>
    <t>Grade/shape tailings surface</t>
  </si>
  <si>
    <t>Liner bedding</t>
  </si>
  <si>
    <t>Install permanent instrumentation</t>
  </si>
  <si>
    <t>Install permanent instrumentation, drilling</t>
  </si>
  <si>
    <t>Supply geomembrame, HDPE, ES3, GCL</t>
  </si>
  <si>
    <t>Upper and lower bedding layers</t>
  </si>
  <si>
    <t>Install geomembrane, HDPE, ES3, GCL</t>
  </si>
  <si>
    <t>Erosion protection layer</t>
  </si>
  <si>
    <t>Install infiltration/seepage instrumentation</t>
  </si>
  <si>
    <t>Install permanent instrumentation, supply &amp; technican</t>
  </si>
  <si>
    <t>Concrete wall in  portals</t>
  </si>
  <si>
    <t>Backfill portal #1</t>
  </si>
  <si>
    <t>Backfill portal #2</t>
  </si>
  <si>
    <t>Cap raise # 1</t>
  </si>
  <si>
    <t>Cap raise #2</t>
  </si>
  <si>
    <t>Cap shaft #1</t>
  </si>
  <si>
    <t>Cap shaft #2</t>
  </si>
  <si>
    <t>Backfill open stope</t>
  </si>
  <si>
    <t>Concrete cap over open stope</t>
  </si>
  <si>
    <t>Operate pumps to flood workings</t>
  </si>
  <si>
    <t>Remove hazardous materials, U/G labor</t>
  </si>
  <si>
    <t>Remove/decontam. stationary &amp; elect. equip</t>
  </si>
  <si>
    <t>Remove/decontam. mobile equipment</t>
  </si>
  <si>
    <t>Install water quality monitoring pipes</t>
  </si>
  <si>
    <t>Install permanent pumping system</t>
  </si>
  <si>
    <t>Consolidate &amp; dump boneyard debris</t>
  </si>
  <si>
    <t>Place rock cover</t>
  </si>
  <si>
    <t>Puncture liner and place soil cover</t>
  </si>
  <si>
    <t>Scarify airstriip</t>
  </si>
  <si>
    <t>Scarify laydown areas</t>
  </si>
  <si>
    <t>Waste batteries</t>
  </si>
  <si>
    <t>Assay &amp; environmental lab reagents</t>
  </si>
  <si>
    <t>Glycol</t>
  </si>
  <si>
    <t>Remove fill</t>
  </si>
  <si>
    <t>Contour water intake area</t>
  </si>
  <si>
    <t>Doze &amp; spread excavated material</t>
  </si>
  <si>
    <t>Backfill/recontour</t>
  </si>
  <si>
    <t>Install flow dissipation</t>
  </si>
  <si>
    <t>Vegetate remainder of ditch</t>
  </si>
  <si>
    <t>Excavate/install sumps</t>
  </si>
  <si>
    <t>Install pumping wells</t>
  </si>
  <si>
    <t>Install pumps/pipelines/power supply</t>
  </si>
  <si>
    <t>Build sludge containment facility</t>
  </si>
  <si>
    <t>kW-h</t>
  </si>
  <si>
    <t>Misc. supplies, hoses, tools</t>
  </si>
  <si>
    <t>Sampling equipment</t>
  </si>
  <si>
    <t>Analyses</t>
  </si>
  <si>
    <t>Reporting</t>
  </si>
  <si>
    <t>Truck rental</t>
  </si>
  <si>
    <t>Air support</t>
  </si>
  <si>
    <t>Communications</t>
  </si>
  <si>
    <t>Electrician/mechanic to maintain treatment plant</t>
  </si>
  <si>
    <t>Equipment maintenance and parts</t>
  </si>
  <si>
    <t>Road maintenance (incl. snow removal)</t>
  </si>
  <si>
    <t>Shipping to laboratory</t>
  </si>
  <si>
    <t>Number of years of water treatment</t>
  </si>
  <si>
    <t>SURFACE AND GROUNDWATER MANAGEMENT</t>
  </si>
  <si>
    <t>Annual water treatment costs</t>
  </si>
  <si>
    <t>Interim Care and Maintenance</t>
  </si>
  <si>
    <t>INTERIM CARE AND MAINTENANCE</t>
  </si>
  <si>
    <t>geotechnical assessment</t>
  </si>
  <si>
    <t>Number of years of ICM</t>
  </si>
  <si>
    <t>Loader</t>
  </si>
  <si>
    <t>Winter road tariff</t>
  </si>
  <si>
    <t>Productivity</t>
  </si>
  <si>
    <t>Operating Costs</t>
  </si>
  <si>
    <t>HAUL AND DUMPING</t>
  </si>
  <si>
    <t>SPREADING/DOZING</t>
  </si>
  <si>
    <t>Machine</t>
  </si>
  <si>
    <t>Filter by unit</t>
  </si>
  <si>
    <t>Excavate Rip Rap</t>
  </si>
  <si>
    <t>Pump sand BackFill</t>
  </si>
  <si>
    <t>Accomodation</t>
  </si>
  <si>
    <t>Site Inspection Report</t>
  </si>
  <si>
    <t>Treatment Plant - Construct</t>
  </si>
  <si>
    <t>Treatment Plant - Operate</t>
  </si>
  <si>
    <t>SpillWay - Clear</t>
  </si>
  <si>
    <t>Labour &amp; Equipment Rates</t>
  </si>
  <si>
    <t>Administative staff</t>
  </si>
  <si>
    <t>Buildings - Decontaminate</t>
  </si>
  <si>
    <t>Cell A1</t>
  </si>
  <si>
    <t>This option prints the Summary Worksheet, Unit Cost Worksheet, and the individual component worksheets having non-zero balances.  Individual worksheets can be printed directly using standard printing methods, such as Ctl - P.</t>
  </si>
  <si>
    <t>This option opens a window of unit costs to provide easy reference.  NOTE:  the unit cost table has a filter in the 'UNITS' column.   You can select to only see a particular unit (eg km) or multiple units (km and m3) or all units.</t>
  </si>
  <si>
    <t>TAILINGS FACILITY</t>
  </si>
  <si>
    <t>CHEMICALS AND CONTAMINATED SOIL MANAGEMENT</t>
  </si>
  <si>
    <t>Total</t>
  </si>
  <si>
    <t>% of Total</t>
  </si>
  <si>
    <t>Chemicals/Soil Area Name:</t>
  </si>
  <si>
    <t>Unit Cost Table (for refining unit costs see "Estimator" worksheet)</t>
  </si>
  <si>
    <t>altitude adjustment</t>
  </si>
  <si>
    <t>Contractor  hourly rate</t>
  </si>
  <si>
    <t>Excavation cost - contractor rate</t>
  </si>
  <si>
    <t>Excavation cost - owner rate</t>
  </si>
  <si>
    <t>Haul and Dump - contractor rate</t>
  </si>
  <si>
    <t xml:space="preserve">Estimate production using example curves provided or </t>
  </si>
  <si>
    <t>Correction factors (see table provided)</t>
  </si>
  <si>
    <t xml:space="preserve">      operator skill</t>
  </si>
  <si>
    <t xml:space="preserve">      material type, see table</t>
  </si>
  <si>
    <t xml:space="preserve">      slot dozing</t>
  </si>
  <si>
    <t xml:space="preserve">     side by side dozing</t>
  </si>
  <si>
    <t xml:space="preserve">     visibility</t>
  </si>
  <si>
    <t xml:space="preserve">     job efficiency</t>
  </si>
  <si>
    <t xml:space="preserve">     slope adjustment</t>
  </si>
  <si>
    <t xml:space="preserve">     altitude adjustment</t>
  </si>
  <si>
    <t>Dozing - contractor rate</t>
  </si>
  <si>
    <t>Fill Factor (% of heaped bucket capacity</t>
  </si>
  <si>
    <t>Correction factor</t>
  </si>
  <si>
    <t>med. to  hard digging, rocky soil, swing angle to 90 deg.</t>
  </si>
  <si>
    <t xml:space="preserve">tough digging, sandstone, caliche, at max.  machine depth, swing angle &gt; 120 deg. </t>
  </si>
  <si>
    <t>Typical Cycle Times (seconds)</t>
  </si>
  <si>
    <t>INDIRECT COSTS</t>
  </si>
  <si>
    <t>Nuclear sources</t>
  </si>
  <si>
    <t>Mobilization/Demobilization:</t>
  </si>
  <si>
    <t>DEMOBILIZE HEAVY EQUIPMENT</t>
  </si>
  <si>
    <t>DEMOBILIZE CAMP</t>
  </si>
  <si>
    <t>DEMOBILIZE WORKERS</t>
  </si>
  <si>
    <t>Accomodation Complex</t>
  </si>
  <si>
    <t>Process Facilities</t>
  </si>
  <si>
    <t>Offices, Repair, Lab, Warehouse</t>
  </si>
  <si>
    <t>Storage Facilites</t>
  </si>
  <si>
    <t>Water and Wastewater Treatment Facilities</t>
  </si>
  <si>
    <t>U/G Heating Plant</t>
  </si>
  <si>
    <t>Emulsion Plant</t>
  </si>
  <si>
    <t>AN Storage Facility</t>
  </si>
  <si>
    <t>Warehouse, Shops and Other</t>
  </si>
  <si>
    <t>Storage Facility at Laydown/Airstrip</t>
  </si>
  <si>
    <t>Fuel tanks</t>
  </si>
  <si>
    <t>Fuel Tanks</t>
  </si>
  <si>
    <t>Freshwater intake</t>
  </si>
  <si>
    <t>Reclaim pumps</t>
  </si>
  <si>
    <t>Outfall &amp; Diffuser</t>
  </si>
  <si>
    <r>
      <t xml:space="preserve">Cell A1 on the component sheet MUST always contain the count of that component for the duplicate function to operate.  </t>
    </r>
    <r>
      <rPr>
        <b/>
        <i/>
        <sz val="12"/>
        <rFont val="Arial"/>
        <family val="2"/>
      </rPr>
      <t>DO NOT CHANGE.</t>
    </r>
  </si>
  <si>
    <t>Save file before clearing all data</t>
  </si>
  <si>
    <t>These functions duplicate components within worksheet</t>
  </si>
  <si>
    <t>Shows both active worksheet as well as table of Unit Costs in a separate window</t>
  </si>
  <si>
    <t>Prints all worksheets having non-zero sums</t>
  </si>
  <si>
    <t>Owner hourly rate</t>
  </si>
  <si>
    <t>truck capacity</t>
  </si>
  <si>
    <t xml:space="preserve"> - Contractor</t>
  </si>
  <si>
    <t xml:space="preserve"> - Owner</t>
  </si>
  <si>
    <t>Haul/Dumping Cost - owner rate</t>
  </si>
  <si>
    <t>Haul/Dumping Cost - select contractor or owner rate (I22 or I31</t>
  </si>
  <si>
    <t>Excavation cost - select contractor or owner rate (D22 or D31)</t>
  </si>
  <si>
    <t>Spreading/Dozing Cost - select contractor or owner rate (N22 or N31)</t>
  </si>
  <si>
    <t>Spreading/Dozing Cost - owner rate</t>
  </si>
  <si>
    <t>TOTAL COSTS</t>
  </si>
  <si>
    <t>The functions in this worksheet serve as a back up in the event that the menu item "Add-Ins" is not shown in Excel menu bar</t>
  </si>
  <si>
    <t>The names of the worksheets must not be changed.</t>
  </si>
  <si>
    <t>All users are urged to read the Reclaim Model User Manual - Scroll down for overview description of program.</t>
  </si>
  <si>
    <r>
      <t xml:space="preserve">The first line of data for any component worksheet starts on line 4.  </t>
    </r>
    <r>
      <rPr>
        <b/>
        <i/>
        <sz val="12"/>
        <rFont val="Arial"/>
        <family val="2"/>
      </rPr>
      <t>Do not change the first line of a component worksheet, ie the component name.</t>
    </r>
  </si>
  <si>
    <t>The Reclamation Cost Estimating Model was prepared to serve as a guide for Government Agencies, mining companies, and others to estimate the cost of mine reclamation.  This model is not intended to replace reclamation planning or to be used to determine the activities required to reclaim a site or to dictate how much should be spent on reclamation.</t>
  </si>
  <si>
    <t>Reclaim was prepared by Brodie Consulting Ltd. on behalf of AANDC.  AANDC and Brodie Consulting Ltd. are not responsible for the completeness or accuracy of any reclamation estimate made using this model.  The user agrees to check and take responsibility for all aspects of any cost estimate made using this model.</t>
  </si>
  <si>
    <t>This option deletes all input data, deletes any duplicated elements and blanks out the project name.  It also allows for segregation into land costs vs water costs if required.</t>
  </si>
  <si>
    <t>-</t>
  </si>
  <si>
    <t>hydrogen peroxide, 35%</t>
  </si>
  <si>
    <t>Place overburden</t>
  </si>
  <si>
    <t>Conduct stability and setback study</t>
  </si>
  <si>
    <t>Remove stationary equipment (sump pumps)</t>
  </si>
  <si>
    <t>Remove dewatering pipeline</t>
  </si>
  <si>
    <t>Backfill adits</t>
  </si>
  <si>
    <t>Toe buttress, fill mat'l A</t>
  </si>
  <si>
    <t>Toe buttress, fill mat'l B</t>
  </si>
  <si>
    <t>Soil cover - excavate,haul,spread&amp;compact</t>
  </si>
  <si>
    <t>Rock cover - excavate,haul &amp; spread</t>
  </si>
  <si>
    <t>Liner subgrade preparation - compact</t>
  </si>
  <si>
    <t>Supply geomembrame</t>
  </si>
  <si>
    <t>Install geomembrane</t>
  </si>
  <si>
    <t>Excavate downslope drainage channel &amp; chute</t>
  </si>
  <si>
    <t>Rip rap drainage channel and chute</t>
  </si>
  <si>
    <t>Protective cover - excavate,haul,spread&amp;compact</t>
  </si>
  <si>
    <t>Subgrade preparation - doze surface</t>
  </si>
  <si>
    <t>VERY LOW PERMEABILITY COVER (in addition to above)</t>
  </si>
  <si>
    <t>Compactor</t>
  </si>
  <si>
    <t>SUBTOTAL: Indirect Costs</t>
  </si>
  <si>
    <t>BONDING/INSURANCE</t>
  </si>
  <si>
    <t>Vegetate spread material</t>
  </si>
  <si>
    <t>Supply geomembrane</t>
  </si>
  <si>
    <t>Excavate pond</t>
  </si>
  <si>
    <t>$/ha</t>
  </si>
  <si>
    <t>Bedding layer</t>
  </si>
  <si>
    <t>Cyanide destruction water treatment pumping</t>
  </si>
  <si>
    <t>Reagents</t>
  </si>
  <si>
    <t>tonnes</t>
  </si>
  <si>
    <t>interim water treatment</t>
  </si>
  <si>
    <t>SNP/AEMP water sampling &amp; reporting</t>
  </si>
  <si>
    <t>Construct embankment/dam</t>
  </si>
  <si>
    <t>Chemical addition,  _____ kg/m3 of water</t>
  </si>
  <si>
    <t>Chemicals, purchase and shipping</t>
  </si>
  <si>
    <t>Passive/biological additives</t>
  </si>
  <si>
    <t>Upgrade/modify pumping system - report to WTP</t>
  </si>
  <si>
    <t>Excavate seepage collection pond</t>
  </si>
  <si>
    <t>* for construction of passive treatment system refer to "Water Management"</t>
  </si>
  <si>
    <t>**Heap leach ARD/ML seepage treatment becomes post-closure water treatment cost</t>
  </si>
  <si>
    <t>Reclamation activities</t>
  </si>
  <si>
    <t>Long term reclamation activities (eg pump flooding)</t>
  </si>
  <si>
    <t>Pump shipping</t>
  </si>
  <si>
    <t>Pipe shipping</t>
  </si>
  <si>
    <t>MOBILIZE FUEL</t>
  </si>
  <si>
    <t>Fuel freight - reclamation activities</t>
  </si>
  <si>
    <t>Fuel freight accomodations</t>
  </si>
  <si>
    <t>manmonths</t>
  </si>
  <si>
    <t>Pump water (to pit, U/G)</t>
  </si>
  <si>
    <t>flood pit - install/operate pumping system</t>
  </si>
  <si>
    <t>x</t>
  </si>
  <si>
    <t>Long term/ NPV</t>
  </si>
  <si>
    <t>Short Term/ Capital Ex.</t>
  </si>
  <si>
    <t>treat 1st filling</t>
  </si>
  <si>
    <t>install pump/decant system</t>
  </si>
  <si>
    <t>overflow treatment</t>
  </si>
  <si>
    <t>passive/biological treatment</t>
  </si>
  <si>
    <t>construct diversion ditches</t>
  </si>
  <si>
    <t>install groundwater collection system</t>
  </si>
  <si>
    <t>install toe seepage collection system</t>
  </si>
  <si>
    <t>install passive treatment system</t>
  </si>
  <si>
    <t>operate and maintain passive treatment system</t>
  </si>
  <si>
    <t>operate pump and detoxify heap leach pile (cyanide destruction)</t>
  </si>
  <si>
    <t>collect and treat groundwater</t>
  </si>
  <si>
    <t>collect and treat seepage (ARD/ML)</t>
  </si>
  <si>
    <t>pump supernatant (to pit, U/G)</t>
  </si>
  <si>
    <t>treat supernatant</t>
  </si>
  <si>
    <t>U/G Mine</t>
  </si>
  <si>
    <t>accelerate flooding</t>
  </si>
  <si>
    <t>install seepage collection system</t>
  </si>
  <si>
    <t>install dewatering/pumping system</t>
  </si>
  <si>
    <t>operate seepage/dewatering system (ARD/ML)</t>
  </si>
  <si>
    <t xml:space="preserve"> For cost of long-term/post-closure water treatment see "WATER TREATMENT" Worksheet"</t>
  </si>
  <si>
    <t>HEALTH AND SAFETY PLANS/MONITORING &amp; QA/QC</t>
  </si>
  <si>
    <t>Rock Pile/Heap Leach Facility</t>
  </si>
  <si>
    <t>Tailings Facility</t>
  </si>
  <si>
    <t>Open Pit</t>
  </si>
  <si>
    <t>Water Management</t>
  </si>
  <si>
    <t>refill lakes</t>
  </si>
  <si>
    <t>redirect creeks/streams</t>
  </si>
  <si>
    <t>stabilize water management ponds</t>
  </si>
  <si>
    <t>stabilize/close sediment ponds</t>
  </si>
  <si>
    <t>fresh water supply - remove piping system</t>
  </si>
  <si>
    <t>fresh water supply - breach embankment</t>
  </si>
  <si>
    <t>construct water treatment plant</t>
  </si>
  <si>
    <t>operate/maintain water treatment plant</t>
  </si>
  <si>
    <t>construct sludge pond</t>
  </si>
  <si>
    <t>water control in reclamation quarry</t>
  </si>
  <si>
    <t>Construct diversion ditches</t>
  </si>
  <si>
    <t>Soil cover</t>
  </si>
  <si>
    <t>Supply geotextile/geosynthetic</t>
  </si>
  <si>
    <t>Install geotextile/geosynthetic</t>
  </si>
  <si>
    <t>Subgrade preparation - compact</t>
  </si>
  <si>
    <t>Rock cover</t>
  </si>
  <si>
    <t>Place cover over PAG rock</t>
  </si>
  <si>
    <t>Stabilize side slopes</t>
  </si>
  <si>
    <t>Breach embankment</t>
  </si>
  <si>
    <t>Remove pipeline</t>
  </si>
  <si>
    <t>Remove pump</t>
  </si>
  <si>
    <t>Install  pumping system</t>
  </si>
  <si>
    <t>Remove pumping system</t>
  </si>
  <si>
    <t>MOBILIZE MISC. EQUIPMENT</t>
  </si>
  <si>
    <t>Monitoring Airfare</t>
  </si>
  <si>
    <t>Reclamation activities - transport</t>
  </si>
  <si>
    <t>Reclamation activities - travel time</t>
  </si>
  <si>
    <t>manhours</t>
  </si>
  <si>
    <t>Long term reclamation activities (eg pump flooding) - transport</t>
  </si>
  <si>
    <t>Long term reclamation activities (eg pump flooding) - travel time</t>
  </si>
  <si>
    <t>Annual fuel</t>
  </si>
  <si>
    <t>Annual power</t>
  </si>
  <si>
    <t>annual fuel</t>
  </si>
  <si>
    <t>misc. supplies</t>
  </si>
  <si>
    <t>extra personnel</t>
  </si>
  <si>
    <t xml:space="preserve">    -electrician</t>
  </si>
  <si>
    <t xml:space="preserve">    -mechanic</t>
  </si>
  <si>
    <t>dozers</t>
  </si>
  <si>
    <t>dozerl</t>
  </si>
  <si>
    <t>dozer, small</t>
  </si>
  <si>
    <t>dozer, large</t>
  </si>
  <si>
    <t>smooth drum compactor</t>
  </si>
  <si>
    <t>Construct access roads</t>
  </si>
  <si>
    <t>Inter-cell flow structures</t>
  </si>
  <si>
    <t>Install liners</t>
  </si>
  <si>
    <t>Install growth media</t>
  </si>
  <si>
    <t>Wetland vegetation</t>
  </si>
  <si>
    <t>Post-Closure Monitoring &amp;  Maintenance:</t>
  </si>
  <si>
    <t>Annual geotechnical inspection</t>
  </si>
  <si>
    <t>Survey inspection</t>
  </si>
  <si>
    <t>Site water monitoring (AEMP and SNP)</t>
  </si>
  <si>
    <t xml:space="preserve">   - Post pit flooding</t>
  </si>
  <si>
    <t>Air Quality Monitoring Program (AQMP)</t>
  </si>
  <si>
    <t>Wildlife Effects Monitoring Program (WEMP)</t>
  </si>
  <si>
    <t>Vegetation Monitoring</t>
  </si>
  <si>
    <t>Repair erosion - infill gullies</t>
  </si>
  <si>
    <t>Repair erosion - upgrade diversion ditches</t>
  </si>
  <si>
    <t>Remove problem vegetation</t>
  </si>
  <si>
    <t>Repair animal damage</t>
  </si>
  <si>
    <t>Repair/upgrade access controls</t>
  </si>
  <si>
    <t>Repair erosion</t>
  </si>
  <si>
    <t>Clear spillway</t>
  </si>
  <si>
    <t>POST-CLOSURE WATER TREATMENT</t>
  </si>
  <si>
    <t>Annual water treatment cost, from "Water Treatment"</t>
  </si>
  <si>
    <t>Subtotal, Annual post-closure costs</t>
  </si>
  <si>
    <t>Discount rate for calculation of net present value of post-closure cost, %</t>
  </si>
  <si>
    <t>Number of years of post-closure activity</t>
  </si>
  <si>
    <t>Present Value of payment stream</t>
  </si>
  <si>
    <t>The following table provides guidance as to whether water management and treatment is considered short term or long term.  Short term closure activities</t>
  </si>
  <si>
    <t>may be costed within a component (eg 'Open Pit' or 'Rock Pile') or 'Water Management'.  Long term or post-closure water treatment is costed in 'Water Treatment'.</t>
  </si>
  <si>
    <t xml:space="preserve">PERCENT OF SUBTOTAL </t>
  </si>
  <si>
    <t>Grout bulkhead</t>
  </si>
  <si>
    <t>Doze tailings to final contour</t>
  </si>
  <si>
    <t xml:space="preserve">    -Ditch, mat'l B</t>
  </si>
  <si>
    <t xml:space="preserve">    -Ditch, mat'l A</t>
  </si>
  <si>
    <t>Capital Expenditures and Short Term Water Treatment identified in 'Instructions' worksheet</t>
  </si>
  <si>
    <t>Excavate ditches -soil</t>
  </si>
  <si>
    <t>Excavate ditches -rock</t>
  </si>
  <si>
    <t>Post Closure Water Treatment - Identified as long term/post-closure in 'Instructions' worksheet</t>
  </si>
  <si>
    <t xml:space="preserve">Blank                    </t>
  </si>
  <si>
    <r>
      <t xml:space="preserve">Note: </t>
    </r>
    <r>
      <rPr>
        <sz val="10"/>
        <rFont val="Arial"/>
        <family val="2"/>
      </rPr>
      <t xml:space="preserve">        The procedures, equipment and packaging for clean up and removal of chemicals or contaminated soils are highly dependent on the nature of the chemicals and their existing state of containment. Government guidelines should be consulted on an individual chemical basis.  Any estimate made here should be considered very rough unless specific evaluations have been conducted.</t>
    </r>
  </si>
  <si>
    <t>manday</t>
  </si>
  <si>
    <t>Low: removal of asbestos siding &amp; flooring; High: removal of insulated pipes, friable asbestos</t>
  </si>
  <si>
    <t>Wood</t>
  </si>
  <si>
    <t>BRW</t>
  </si>
  <si>
    <t>Steel - for salvage</t>
  </si>
  <si>
    <t>Small pour</t>
  </si>
  <si>
    <t>Large pour</t>
  </si>
  <si>
    <t>Specified: concrete crown pillar</t>
  </si>
  <si>
    <t>Low: YK; High=1.5xLow</t>
  </si>
  <si>
    <t>Low: small, "clean" site</t>
  </si>
  <si>
    <t>Low cost: doze crest off dump</t>
  </si>
  <si>
    <t>High cost: push up to 300 m</t>
  </si>
  <si>
    <t>drill/blast/load/short haul</t>
  </si>
  <si>
    <t>drill/blast/load/long haul</t>
  </si>
  <si>
    <t>RB2 + spread and compact</t>
  </si>
  <si>
    <t>Low:quarry operations for bulk fill</t>
  </si>
  <si>
    <t>Specified activity</t>
  </si>
  <si>
    <t>RC2 + spread and compact</t>
  </si>
  <si>
    <t>(e.g. ditch/spillway excavation)</t>
  </si>
  <si>
    <t>Excavate Rock; Low Spec's and QA/QC</t>
  </si>
  <si>
    <t xml:space="preserve">Excavate Rock; High Spec's and QA/QC </t>
  </si>
  <si>
    <t>e,g, cover construction</t>
  </si>
  <si>
    <t>drill/blast/load/short haul/place</t>
  </si>
  <si>
    <t>drill/blast/load/long haul/place</t>
  </si>
  <si>
    <t>Low:foundation excavation;High:spillway excavation</t>
  </si>
  <si>
    <t>Specified-drift excavation</t>
  </si>
  <si>
    <t>High: quarry &amp; place rip rap in channel</t>
  </si>
  <si>
    <t>source is waste dump/short haul</t>
  </si>
  <si>
    <t>source is waste dump/long haul</t>
  </si>
  <si>
    <t>Excavate Soil; Low Spec's and QA/QC</t>
  </si>
  <si>
    <t>excavate/load/short haul</t>
  </si>
  <si>
    <t>excavate/load/long haul</t>
  </si>
  <si>
    <t>SB2 + spread and compact</t>
  </si>
  <si>
    <t xml:space="preserve">Tailings </t>
  </si>
  <si>
    <t>Low: non-engineered; High:engineered</t>
  </si>
  <si>
    <t>Excavate Soil, High Spec's and QA/QC</t>
  </si>
  <si>
    <t>SC2 + spread and compact</t>
  </si>
  <si>
    <t>Low: non-engineered; High:engineered (e.g. complex covers, low volume dam construction)</t>
  </si>
  <si>
    <t>Backfill adit with waste rock</t>
  </si>
  <si>
    <t>Low: rehandle waste rock dump by dozing; High:rehandle waste rock by hauling</t>
  </si>
  <si>
    <t>Fuel and Electricity</t>
  </si>
  <si>
    <t>FNC</t>
  </si>
  <si>
    <t>Fuel mobilization</t>
  </si>
  <si>
    <t>High: winter road usage</t>
  </si>
  <si>
    <t>Electricity</t>
  </si>
  <si>
    <t>Low and High:Yellowknife; Specified:diesel generator</t>
  </si>
  <si>
    <t>geotextile</t>
  </si>
  <si>
    <t>Supply and install</t>
  </si>
  <si>
    <t>Supply and install; large quantity</t>
  </si>
  <si>
    <t>FOB Yellowknife</t>
  </si>
  <si>
    <t>Low:geotextile; High:ES3 or HDPE</t>
  </si>
  <si>
    <t>High: cement, FOB Yellowknife</t>
  </si>
  <si>
    <t>Grouting (/m3 of rock grouted)</t>
  </si>
  <si>
    <t>Electrician</t>
  </si>
  <si>
    <t>Registered engineer</t>
  </si>
  <si>
    <t>Journeyman - various</t>
  </si>
  <si>
    <t xml:space="preserve">Labour - skilled </t>
  </si>
  <si>
    <t>Labour - unskilled</t>
  </si>
  <si>
    <t>Heavy duty mechanic</t>
  </si>
  <si>
    <t>mech</t>
  </si>
  <si>
    <t>oper-wt</t>
  </si>
  <si>
    <t>Water treatment plant operator</t>
  </si>
  <si>
    <t>Loader - 4 cu.yd (3.06m3)</t>
  </si>
  <si>
    <t>Loader - 7 cu.yd (5.35m3)</t>
  </si>
  <si>
    <t>Grader</t>
  </si>
  <si>
    <t>Dump truck off hwy 30-50 tonnes</t>
  </si>
  <si>
    <t>Dump truck off hwy 55-75 tonnes</t>
  </si>
  <si>
    <t>Excavator - 68.95+tonnes</t>
  </si>
  <si>
    <t>Excavator - 26.76-30.84 tonnes</t>
  </si>
  <si>
    <t>load-s</t>
  </si>
  <si>
    <t>exc-l</t>
  </si>
  <si>
    <t>load-l</t>
  </si>
  <si>
    <t>exc-s</t>
  </si>
  <si>
    <t>grad</t>
  </si>
  <si>
    <t>truck-s</t>
  </si>
  <si>
    <t>truck-l</t>
  </si>
  <si>
    <t>fuel truck</t>
  </si>
  <si>
    <t>water truck</t>
  </si>
  <si>
    <t>ftruck</t>
  </si>
  <si>
    <t>wtruck</t>
  </si>
  <si>
    <t>cargo rate&gt;500lb</t>
  </si>
  <si>
    <t>MCR</t>
  </si>
  <si>
    <t>refurbish existing camp</t>
  </si>
  <si>
    <t>flight</t>
  </si>
  <si>
    <t>MW</t>
  </si>
  <si>
    <t>Low:e.g. 8 passenger; High: Dash 7</t>
  </si>
  <si>
    <t>Oil Removal</t>
  </si>
  <si>
    <t>Low:waste oil heater; High: ship offsite</t>
  </si>
  <si>
    <t>oil removal</t>
  </si>
  <si>
    <t>PCB Removal</t>
  </si>
  <si>
    <t>Low: shipping, handling &amp; disposal from Yellowknife</t>
  </si>
  <si>
    <t>Pipes, small (&lt;6in dia.)</t>
  </si>
  <si>
    <t>remove/dispose on site</t>
  </si>
  <si>
    <t>install</t>
  </si>
  <si>
    <t>Low: remove/dispose on site; High: remove/re-use</t>
  </si>
  <si>
    <t>supply</t>
  </si>
  <si>
    <t>Low:supply; High:supply and ship</t>
  </si>
  <si>
    <t>PSR</t>
  </si>
  <si>
    <t>PSS</t>
  </si>
  <si>
    <t>PSI</t>
  </si>
  <si>
    <t>Pipes, large (&gt;6in dia.)</t>
  </si>
  <si>
    <t>PLR</t>
  </si>
  <si>
    <t>PLS</t>
  </si>
  <si>
    <t>PLI</t>
  </si>
  <si>
    <t>Power Lines</t>
  </si>
  <si>
    <t>Pump capital cost</t>
  </si>
  <si>
    <t>Pump maintenance</t>
  </si>
  <si>
    <t>PM</t>
  </si>
  <si>
    <t>Scarify - road/mine site</t>
  </si>
  <si>
    <t>Low:pre-cast concrete slabs, little site prep. Area=shaft+&gt;1m all around</t>
  </si>
  <si>
    <t>Survey/Instrumentation</t>
  </si>
  <si>
    <t>2 person crew</t>
  </si>
  <si>
    <t>Water Sampling/Analysis/Reporting</t>
  </si>
  <si>
    <t>shipping</t>
  </si>
  <si>
    <t>Construction</t>
  </si>
  <si>
    <t>Usage</t>
  </si>
  <si>
    <t>WRU</t>
  </si>
  <si>
    <t>WRC</t>
  </si>
  <si>
    <t>kmtonne</t>
  </si>
  <si>
    <t>Low:unit cost code SCS;High:excavate &amp; backfill collapsed portal;Spec: installed pressure plug</t>
  </si>
  <si>
    <t>grout</t>
  </si>
  <si>
    <t>Important!  Reclaim 7.0 works better with no other excel files open.</t>
  </si>
  <si>
    <t>If other excel files are open ignore run time error and proceed</t>
  </si>
  <si>
    <t>litres</t>
  </si>
  <si>
    <t>Supervisor</t>
  </si>
  <si>
    <t>Evironmental technologist</t>
  </si>
  <si>
    <t>Fuel cost - gas</t>
  </si>
  <si>
    <t>Fuel cost - diesel</t>
  </si>
  <si>
    <t>Treatment Chemicals</t>
  </si>
  <si>
    <t>sman</t>
  </si>
  <si>
    <t>super</t>
  </si>
  <si>
    <t>eng</t>
  </si>
  <si>
    <t>envco</t>
  </si>
  <si>
    <t>envtech</t>
  </si>
  <si>
    <t>elec</t>
  </si>
  <si>
    <t>journey</t>
  </si>
  <si>
    <t>lab-s</t>
  </si>
  <si>
    <t>lab-us</t>
  </si>
  <si>
    <t>Constructed Wetland</t>
  </si>
  <si>
    <t>CWTS</t>
  </si>
  <si>
    <t>Veg. blanket/erosion mat</t>
  </si>
  <si>
    <t>Equipment rates include operator and fuel</t>
  </si>
  <si>
    <t>Decontaminate and dispose on-site</t>
  </si>
  <si>
    <t>HAZARDOUS MATERIALS REMOVAL</t>
  </si>
  <si>
    <t>Machine shop paints, solvents etc</t>
  </si>
  <si>
    <t>Install HDPE piping system from collection pond</t>
  </si>
  <si>
    <t>FCG</t>
  </si>
  <si>
    <t>FCD</t>
  </si>
  <si>
    <t>FCM</t>
  </si>
  <si>
    <t>FCE</t>
  </si>
  <si>
    <t>BUILDING DECONTAMINATION &amp; CONSOLIDATION OF HAZARDOUS MATERIALS</t>
  </si>
  <si>
    <t>Other hazardous materials</t>
  </si>
  <si>
    <t>Hazardous materials audit</t>
  </si>
  <si>
    <t>Environmental technician/coordinator</t>
  </si>
  <si>
    <t>CONTROL ACCESS</t>
  </si>
  <si>
    <t>STABILITY STUDY</t>
  </si>
  <si>
    <t>STABILIZE SLOPES</t>
  </si>
  <si>
    <t>COVER/CONTOUR SLOPES</t>
  </si>
  <si>
    <t>CONSTRUCT DIVERSION DITCHES</t>
  </si>
  <si>
    <t>INSTALL BULKHEADS</t>
  </si>
  <si>
    <t>FLOOD MINE</t>
  </si>
  <si>
    <t>INSTALL GROUNDWATER COLLECTION SYSTEM</t>
  </si>
  <si>
    <t>REMOVE HAZARDOUS MATERIALS</t>
  </si>
  <si>
    <t>COVER TAILINGS</t>
  </si>
  <si>
    <t>STABILIZE EMBANKMENT(S)</t>
  </si>
  <si>
    <t>BURY PAG ROCK</t>
  </si>
  <si>
    <t>STABILIZE DECANT SYSTEM</t>
  </si>
  <si>
    <t>REMOVE TAILINGS DISCHARGE</t>
  </si>
  <si>
    <t>TREAT SUPERNATANT</t>
  </si>
  <si>
    <t>FLOOD TAILINGS</t>
  </si>
  <si>
    <t>UPGRADE SPILLWAY</t>
  </si>
  <si>
    <t>CONSTRUCT SPILLWAY</t>
  </si>
  <si>
    <t>CONSTRUCT SEEPAGE COLLECTION POND</t>
  </si>
  <si>
    <t>Passive additives purchase and shipping</t>
  </si>
  <si>
    <t>FLOOD PIT-Captital</t>
  </si>
  <si>
    <t>FLOOD PIT-Annual Cost</t>
  </si>
  <si>
    <t>Number of years of pump flooding</t>
  </si>
  <si>
    <t>Annual pumping costs</t>
  </si>
  <si>
    <t>Total pumping costs</t>
  </si>
  <si>
    <t>Number of years of treatment</t>
  </si>
  <si>
    <t>Annual treatment costs</t>
  </si>
  <si>
    <t>Total treatment costs</t>
  </si>
  <si>
    <t>* For construction of passive treatment system refer to "Water Management".  ARD/ML seepage treatment becomes post-closure water treatment cost</t>
  </si>
  <si>
    <t>TREAT ROCK PILE SEEPAGE - see "Water Management"</t>
  </si>
  <si>
    <t>HEAP LEACH SEEPAGE TREATMENT - Cyanide Detox</t>
  </si>
  <si>
    <t>HEAP LEACH SEEPAGE TREATMENT - ARD/ML**</t>
  </si>
  <si>
    <t>COVER ROCK PILE</t>
  </si>
  <si>
    <t>RELOCATE DUMPS</t>
  </si>
  <si>
    <t>DISPOSE MOBILE EQUIPMENT</t>
  </si>
  <si>
    <t>LANDFILL FOR DEMOLITION WASTE</t>
  </si>
  <si>
    <t>GRADE AND CONTOUR PADS</t>
  </si>
  <si>
    <t>PUNCTURE LINED SUMPS</t>
  </si>
  <si>
    <t>RECLAIM ROADS</t>
  </si>
  <si>
    <t>BREACH DYKE EMBANKMENT</t>
  </si>
  <si>
    <t>STABILIZE SEDIMENT PONDS/WATER MANAGEMENT PONDS</t>
  </si>
  <si>
    <t>REDIRECT RUNOFF/CONSTRUCT DIVERSION DITCHES</t>
  </si>
  <si>
    <t>BREACH DITCHES</t>
  </si>
  <si>
    <t>DECOMISSION FRESH WATER SUPPLY</t>
  </si>
  <si>
    <t>WATER CONTROL IN RECLAMATION QUARRY</t>
  </si>
  <si>
    <t>REMOVE PIPELINES</t>
  </si>
  <si>
    <t>GROUNDWATER COLLECTION SYSTEM</t>
  </si>
  <si>
    <t>CONSTRUCT CONTAMINATED WATER STORAGE POND</t>
  </si>
  <si>
    <t>CONSTRUCT PASSIVE TREATMENT SYSTEM (e.g. Constructed Wetland)</t>
  </si>
  <si>
    <t>CONSTRUCT WATER TREATMENT PLANT</t>
  </si>
  <si>
    <t>ADDITION OF REAGENTS TO WTP</t>
  </si>
  <si>
    <t>LABOUR AND SUPPLIES</t>
  </si>
  <si>
    <t>WTP WATER SAMPLING AND ANALYSES</t>
  </si>
  <si>
    <t>SITE ACCESS</t>
  </si>
  <si>
    <t>MONITORING &amp; INSPECTIONS</t>
  </si>
  <si>
    <t>COVER MAINTENANCE</t>
  </si>
  <si>
    <t>SPILLWAY MAINTENANCE</t>
  </si>
  <si>
    <t>CWTS MAINTENANCE</t>
  </si>
  <si>
    <t>Maintain flow, restore vegetation</t>
  </si>
  <si>
    <t>Waste fuel</t>
  </si>
  <si>
    <t>Process reagents</t>
  </si>
  <si>
    <t>Cat 336EL</t>
  </si>
  <si>
    <t xml:space="preserve">Equipment Productivity Figures and Graphs have been reproduced from Caterpillar Performance Handbook - Edition 42 </t>
  </si>
  <si>
    <t>Cat 770</t>
  </si>
  <si>
    <t>High:contour surface - wet or frozen; Specified:haul/place wet infill</t>
  </si>
  <si>
    <t>Maintain pump/pipeline</t>
  </si>
  <si>
    <t>Pump operating cost</t>
  </si>
  <si>
    <t>POC</t>
  </si>
  <si>
    <t>PC</t>
  </si>
  <si>
    <t>pump operating costs should be calculated based on pump capacity, fuel costs, etc.</t>
  </si>
  <si>
    <t>Fuel freight - long term reclamation activities</t>
  </si>
  <si>
    <t>Labour:fuel management, comissioning/decom</t>
  </si>
  <si>
    <t>Operate pumps (power)</t>
  </si>
  <si>
    <t>$/h</t>
  </si>
  <si>
    <t>TREAT SEEPAGE - see "Water Management" and "Water Treatment"</t>
  </si>
  <si>
    <t>Specified: puncture concrete foundation slabs</t>
  </si>
  <si>
    <t>Break foundation slabs</t>
  </si>
  <si>
    <t>total of all buildings</t>
  </si>
  <si>
    <t>Contam. soil investigation - Phase 1</t>
  </si>
  <si>
    <t>Contam. soil investigation - Phase 2</t>
  </si>
  <si>
    <t>Excavate and transport to onsite facility</t>
  </si>
  <si>
    <t>Manage hydrocarbon remediation at facility</t>
  </si>
  <si>
    <t>Excavate and transport to offsite facility</t>
  </si>
  <si>
    <t>ESA Phase 1</t>
  </si>
  <si>
    <t>CS1</t>
  </si>
  <si>
    <t>CS2</t>
  </si>
  <si>
    <t>REMOVE BUILDINGS - see note below</t>
  </si>
  <si>
    <t>Note:  Unit costs are based on 3m high, single storey building.  Scale larger building areas accordingly.  E.g.  10m high building multiply area by 3.3 (10/3)</t>
  </si>
  <si>
    <t>cost includes sorting</t>
  </si>
  <si>
    <t>RRS</t>
  </si>
  <si>
    <t>Unit costs are based on 3m high, single storey building.  Scale areas accordingly.</t>
  </si>
  <si>
    <t>Site manager</t>
  </si>
  <si>
    <t>PBF</t>
  </si>
  <si>
    <t>SW</t>
  </si>
  <si>
    <t>TPS</t>
  </si>
  <si>
    <t>TPL</t>
  </si>
  <si>
    <t>TPO</t>
  </si>
  <si>
    <t>Specified= /m3, Wetland Growth Media Substrate mixed and installed (sand, biochar and fertilizer, woodchips)</t>
  </si>
  <si>
    <t>Supply/install pump station</t>
  </si>
  <si>
    <t>Supply/install piping system</t>
  </si>
  <si>
    <t>Remove pump post-closure</t>
  </si>
  <si>
    <t>Remove pipeline post-closure</t>
  </si>
  <si>
    <t>Decontaminate: oil, fuel</t>
  </si>
  <si>
    <t>Decontaminate offices/warehouse/accom</t>
  </si>
  <si>
    <t>Contour decontaminated area</t>
  </si>
  <si>
    <t xml:space="preserve">Other </t>
  </si>
  <si>
    <t>Regulatory costs*</t>
  </si>
  <si>
    <t>*Regulatory costs - annual reporting, management plans, progress reports etc.</t>
  </si>
  <si>
    <t xml:space="preserve">   - Active closure and flooding</t>
  </si>
  <si>
    <t>Supply/install pump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</si>
</sst>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164" formatCode="0.0%"/>
    <numFmt numFmtId="165" formatCode="&quot;$&quot;#,##0.00;[Red]&quot;$&quot;#,##0.00"/>
    <numFmt numFmtId="166" formatCode="&quot;$&quot;#,##0;[Red]&quot;$&quot;#,##0"/>
    <numFmt numFmtId="167" formatCode="&quot;$&quot;#,##0"/>
    <numFmt numFmtId="168" formatCode="0.0"/>
    <numFmt numFmtId="169" formatCode="&quot;$&quot;#,##0.00"/>
  </numFmts>
  <fonts count="21" x14ac:knownFonts="1">
    <font>
      <sz val="12"/>
      <name val="Arial"/>
    </font>
    <font>
      <b/>
      <sz val="14"/>
      <name val="Arial"/>
      <family val="2"/>
    </font>
    <font>
      <b/>
      <sz val="12"/>
      <name val="Arial"/>
      <family val="2"/>
    </font>
    <font>
      <sz val="10"/>
      <name val="Arial"/>
      <family val="2"/>
    </font>
    <font>
      <b/>
      <u/>
      <sz val="18"/>
      <name val="Arial"/>
      <family val="2"/>
    </font>
    <font>
      <i/>
      <sz val="12"/>
      <name val="Arial"/>
      <family val="2"/>
    </font>
    <font>
      <b/>
      <i/>
      <sz val="12"/>
      <name val="Arial"/>
      <family val="2"/>
    </font>
    <font>
      <b/>
      <sz val="16"/>
      <name val="Arial"/>
      <family val="2"/>
    </font>
    <font>
      <b/>
      <sz val="12"/>
      <name val="Arial"/>
      <family val="2"/>
    </font>
    <font>
      <b/>
      <sz val="10"/>
      <name val="Arial"/>
      <family val="2"/>
    </font>
    <font>
      <b/>
      <sz val="14"/>
      <name val="Arial"/>
      <family val="2"/>
    </font>
    <font>
      <b/>
      <i/>
      <sz val="14"/>
      <name val="Arial"/>
      <family val="2"/>
    </font>
    <font>
      <sz val="10"/>
      <name val="Arial"/>
      <family val="2"/>
    </font>
    <font>
      <sz val="12"/>
      <name val="Arial"/>
      <family val="2"/>
    </font>
    <font>
      <sz val="12"/>
      <name val="Arial"/>
      <family val="2"/>
    </font>
    <font>
      <sz val="8"/>
      <name val="Arial"/>
      <family val="2"/>
    </font>
    <font>
      <b/>
      <i/>
      <u/>
      <sz val="14"/>
      <name val="Arial"/>
      <family val="2"/>
    </font>
    <font>
      <sz val="10"/>
      <name val="Arial"/>
      <family val="2"/>
    </font>
    <font>
      <sz val="12"/>
      <color rgb="FF000000"/>
      <name val="Arial"/>
      <family val="2"/>
    </font>
    <font>
      <sz val="14"/>
      <name val="Arial"/>
      <family val="2"/>
    </font>
    <font>
      <b/>
      <i/>
      <u/>
      <sz val="10"/>
      <name val="Arial"/>
      <family val="2"/>
    </font>
  </fonts>
  <fills count="11">
    <fill>
      <patternFill patternType="none"/>
    </fill>
    <fill>
      <patternFill patternType="gray125"/>
    </fill>
    <fill>
      <patternFill patternType="solid">
        <fgColor indexed="9"/>
        <bgColor indexed="8"/>
      </patternFill>
    </fill>
    <fill>
      <patternFill patternType="solid">
        <fgColor indexed="47"/>
        <bgColor indexed="8"/>
      </patternFill>
    </fill>
    <fill>
      <patternFill patternType="solid">
        <fgColor indexed="47"/>
        <bgColor indexed="9"/>
      </patternFill>
    </fill>
    <fill>
      <patternFill patternType="solid">
        <fgColor rgb="FFFFFF99"/>
        <bgColor indexed="64"/>
      </patternFill>
    </fill>
    <fill>
      <patternFill patternType="solid">
        <fgColor theme="0"/>
        <bgColor indexed="64"/>
      </patternFill>
    </fill>
    <fill>
      <patternFill patternType="solid">
        <fgColor rgb="FFE2E2E2"/>
        <bgColor theme="1"/>
      </patternFill>
    </fill>
    <fill>
      <patternFill patternType="solid">
        <fgColor rgb="FFE2E2E2"/>
        <bgColor indexed="64"/>
      </patternFill>
    </fill>
    <fill>
      <patternFill patternType="solid">
        <fgColor rgb="FFE2E2E2"/>
        <bgColor indexed="8"/>
      </patternFill>
    </fill>
    <fill>
      <patternFill patternType="solid">
        <fgColor rgb="FFFFFF99"/>
        <bgColor indexed="8"/>
      </patternFill>
    </fill>
  </fills>
  <borders count="50">
    <border>
      <left/>
      <right/>
      <top/>
      <bottom/>
      <diagonal/>
    </border>
    <border>
      <left/>
      <right/>
      <top/>
      <bottom style="medium">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8"/>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5">
    <xf numFmtId="0" fontId="0" fillId="0" borderId="0">
      <alignment vertical="top"/>
    </xf>
    <xf numFmtId="10" fontId="14" fillId="0" borderId="0" applyFont="0" applyFill="0" applyBorder="0" applyAlignment="0" applyProtection="0"/>
    <xf numFmtId="0" fontId="4" fillId="0" borderId="0">
      <alignment horizontal="center"/>
    </xf>
    <xf numFmtId="0" fontId="13" fillId="0" borderId="0">
      <alignment vertical="top"/>
    </xf>
    <xf numFmtId="10" fontId="13" fillId="0" borderId="0" applyFont="0" applyFill="0" applyBorder="0" applyAlignment="0" applyProtection="0"/>
  </cellStyleXfs>
  <cellXfs count="482">
    <xf numFmtId="0" fontId="0" fillId="0" borderId="0" xfId="0" applyAlignment="1"/>
    <xf numFmtId="0" fontId="0" fillId="0" borderId="0" xfId="0" applyAlignment="1" applyProtection="1">
      <protection locked="0"/>
    </xf>
    <xf numFmtId="0" fontId="2" fillId="0" borderId="0" xfId="0" applyFont="1" applyAlignment="1"/>
    <xf numFmtId="0" fontId="0" fillId="0" borderId="0" xfId="0" applyAlignment="1">
      <alignment horizontal="right"/>
    </xf>
    <xf numFmtId="5" fontId="3" fillId="0" borderId="0" xfId="0" applyNumberFormat="1" applyFont="1" applyAlignment="1" applyProtection="1">
      <protection locked="0"/>
    </xf>
    <xf numFmtId="0" fontId="3" fillId="0" borderId="0" xfId="0" applyFont="1" applyAlignment="1" applyProtection="1">
      <protection locked="0"/>
    </xf>
    <xf numFmtId="0" fontId="1" fillId="0" borderId="0" xfId="0" applyFont="1" applyAlignment="1"/>
    <xf numFmtId="0" fontId="3" fillId="0" borderId="0" xfId="0" applyFont="1" applyAlignment="1"/>
    <xf numFmtId="0" fontId="0" fillId="0" borderId="0" xfId="0" applyAlignment="1">
      <alignment wrapText="1"/>
    </xf>
    <xf numFmtId="0" fontId="8" fillId="0" borderId="0" xfId="0" applyFont="1" applyAlignment="1"/>
    <xf numFmtId="0" fontId="10" fillId="0" borderId="0" xfId="0" applyFont="1" applyAlignment="1"/>
    <xf numFmtId="0" fontId="12" fillId="0" borderId="0" xfId="0" applyFont="1" applyAlignment="1"/>
    <xf numFmtId="0" fontId="12" fillId="0" borderId="0" xfId="0" applyFont="1" applyAlignment="1" applyProtection="1">
      <protection locked="0"/>
    </xf>
    <xf numFmtId="0" fontId="9" fillId="0" borderId="0" xfId="0" applyFont="1" applyAlignment="1" applyProtection="1">
      <protection locked="0"/>
    </xf>
    <xf numFmtId="0" fontId="10" fillId="0" borderId="0" xfId="0" applyFont="1" applyAlignment="1">
      <alignment horizontal="right"/>
    </xf>
    <xf numFmtId="0" fontId="3" fillId="0" borderId="0" xfId="0" applyFont="1" applyAlignment="1">
      <alignment horizontal="right"/>
    </xf>
    <xf numFmtId="0" fontId="3" fillId="0" borderId="0" xfId="0" applyFont="1" applyAlignment="1" applyProtection="1">
      <alignment horizontal="right"/>
      <protection locked="0"/>
    </xf>
    <xf numFmtId="0" fontId="0" fillId="0" borderId="0" xfId="0"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Border="1" applyAlignment="1" applyProtection="1">
      <protection locked="0"/>
    </xf>
    <xf numFmtId="0" fontId="3" fillId="0" borderId="0" xfId="0" applyFont="1" applyBorder="1" applyAlignment="1" applyProtection="1">
      <alignment horizontal="right"/>
      <protection locked="0"/>
    </xf>
    <xf numFmtId="5" fontId="3" fillId="0" borderId="0" xfId="0" applyNumberFormat="1" applyFont="1" applyBorder="1" applyAlignment="1" applyProtection="1">
      <protection locked="0"/>
    </xf>
    <xf numFmtId="0" fontId="3" fillId="0" borderId="1" xfId="0" applyFont="1" applyBorder="1" applyAlignment="1" applyProtection="1">
      <protection locked="0"/>
    </xf>
    <xf numFmtId="0" fontId="3" fillId="0" borderId="1" xfId="0" applyFont="1" applyBorder="1" applyAlignment="1" applyProtection="1">
      <alignment horizontal="right"/>
      <protection locked="0"/>
    </xf>
    <xf numFmtId="0" fontId="12" fillId="0" borderId="0" xfId="0" applyFont="1" applyAlignment="1" applyProtection="1">
      <alignment horizontal="left" wrapText="1"/>
      <protection locked="0"/>
    </xf>
    <xf numFmtId="0" fontId="12"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wrapText="1"/>
    </xf>
    <xf numFmtId="0" fontId="3" fillId="0" borderId="0" xfId="0" quotePrefix="1" applyFont="1" applyAlignment="1"/>
    <xf numFmtId="0" fontId="12" fillId="0" borderId="0" xfId="0" applyFont="1" applyBorder="1" applyAlignment="1" applyProtection="1">
      <protection locked="0"/>
    </xf>
    <xf numFmtId="0" fontId="12" fillId="0" borderId="0" xfId="0" applyFont="1" applyBorder="1" applyAlignment="1" applyProtection="1">
      <alignment horizontal="left" wrapText="1"/>
      <protection locked="0"/>
    </xf>
    <xf numFmtId="0" fontId="12" fillId="0" borderId="0" xfId="0" applyFont="1" applyBorder="1" applyAlignment="1" applyProtection="1">
      <alignment horizontal="right"/>
      <protection locked="0"/>
    </xf>
    <xf numFmtId="0" fontId="9" fillId="0" borderId="1" xfId="0" applyFont="1" applyBorder="1" applyAlignment="1" applyProtection="1">
      <alignment wrapText="1"/>
      <protection locked="0"/>
    </xf>
    <xf numFmtId="0" fontId="9" fillId="0" borderId="1" xfId="0" applyFont="1" applyBorder="1" applyAlignment="1" applyProtection="1">
      <alignment horizontal="left" wrapText="1"/>
      <protection locked="0"/>
    </xf>
    <xf numFmtId="0" fontId="9" fillId="0" borderId="1" xfId="0" applyFont="1" applyBorder="1" applyAlignment="1" applyProtection="1">
      <alignment horizontal="right" wrapText="1"/>
      <protection locked="0"/>
    </xf>
    <xf numFmtId="0" fontId="0" fillId="0" borderId="0" xfId="0" applyAlignment="1">
      <alignment vertical="top" wrapText="1"/>
    </xf>
    <xf numFmtId="0" fontId="13" fillId="0" borderId="0" xfId="0" applyFont="1" applyAlignment="1"/>
    <xf numFmtId="0" fontId="3" fillId="0" borderId="5" xfId="0" applyFont="1" applyBorder="1" applyAlignment="1" applyProtection="1">
      <protection locked="0"/>
    </xf>
    <xf numFmtId="0" fontId="13" fillId="0" borderId="0" xfId="0" applyFont="1" applyBorder="1" applyAlignment="1">
      <alignment horizontal="right" vertical="top"/>
    </xf>
    <xf numFmtId="0" fontId="0" fillId="0" borderId="0" xfId="0" applyBorder="1" applyAlignment="1">
      <alignment vertical="top" wrapText="1"/>
    </xf>
    <xf numFmtId="0" fontId="0" fillId="0" borderId="0" xfId="0" applyBorder="1" applyAlignment="1"/>
    <xf numFmtId="9" fontId="3" fillId="0" borderId="0" xfId="0" applyNumberFormat="1" applyFont="1" applyAlignment="1"/>
    <xf numFmtId="167" fontId="3" fillId="0" borderId="0" xfId="1" applyNumberFormat="1" applyFont="1"/>
    <xf numFmtId="9" fontId="3" fillId="0" borderId="5" xfId="0" applyNumberFormat="1" applyFont="1" applyBorder="1" applyAlignment="1"/>
    <xf numFmtId="9" fontId="3" fillId="0" borderId="0" xfId="0" applyNumberFormat="1" applyFont="1" applyBorder="1" applyAlignment="1"/>
    <xf numFmtId="167" fontId="3" fillId="0" borderId="0" xfId="1" applyNumberFormat="1" applyFont="1" applyBorder="1"/>
    <xf numFmtId="0" fontId="3" fillId="0" borderId="5" xfId="0" applyFont="1" applyBorder="1" applyAlignment="1" applyProtection="1">
      <alignment horizontal="right"/>
      <protection locked="0"/>
    </xf>
    <xf numFmtId="5" fontId="3" fillId="0" borderId="5" xfId="0" applyNumberFormat="1" applyFont="1" applyBorder="1" applyAlignment="1" applyProtection="1">
      <protection locked="0"/>
    </xf>
    <xf numFmtId="167" fontId="3" fillId="0" borderId="5" xfId="1" applyNumberFormat="1" applyFont="1" applyBorder="1"/>
    <xf numFmtId="0" fontId="3" fillId="0" borderId="1" xfId="0" applyFont="1" applyBorder="1" applyAlignment="1">
      <alignment horizontal="right" vertical="center"/>
    </xf>
    <xf numFmtId="0" fontId="3" fillId="0" borderId="1" xfId="0" applyFont="1" applyBorder="1" applyAlignment="1">
      <alignment horizontal="left" vertical="center"/>
    </xf>
    <xf numFmtId="0" fontId="3" fillId="0" borderId="1" xfId="0" applyFont="1" applyBorder="1" applyAlignment="1" applyProtection="1">
      <alignment vertical="center"/>
      <protection locked="0"/>
    </xf>
    <xf numFmtId="0" fontId="3" fillId="0" borderId="1" xfId="0" applyFont="1" applyBorder="1" applyAlignment="1">
      <alignment vertical="center"/>
    </xf>
    <xf numFmtId="3" fontId="3" fillId="0" borderId="0" xfId="0" applyNumberFormat="1" applyFont="1" applyAlignment="1" applyProtection="1">
      <protection locked="0"/>
    </xf>
    <xf numFmtId="3" fontId="3" fillId="0" borderId="1" xfId="0" applyNumberFormat="1" applyFont="1" applyBorder="1" applyAlignment="1" applyProtection="1">
      <protection locked="0"/>
    </xf>
    <xf numFmtId="3" fontId="3" fillId="0" borderId="0" xfId="0" applyNumberFormat="1" applyFont="1" applyBorder="1" applyAlignment="1" applyProtection="1">
      <protection locked="0"/>
    </xf>
    <xf numFmtId="0" fontId="3" fillId="0" borderId="0" xfId="0" applyFont="1" applyFill="1" applyAlignment="1" applyProtection="1">
      <protection locked="0"/>
    </xf>
    <xf numFmtId="0" fontId="12" fillId="0" borderId="0" xfId="0" applyFont="1" applyFill="1" applyAlignment="1" applyProtection="1">
      <protection locked="0"/>
    </xf>
    <xf numFmtId="5" fontId="3" fillId="0" borderId="0" xfId="0" applyNumberFormat="1" applyFont="1" applyFill="1" applyAlignment="1" applyProtection="1">
      <protection locked="0"/>
    </xf>
    <xf numFmtId="9" fontId="3" fillId="0" borderId="0" xfId="0" applyNumberFormat="1" applyFont="1" applyFill="1" applyAlignment="1"/>
    <xf numFmtId="167" fontId="3" fillId="0" borderId="0" xfId="1" applyNumberFormat="1" applyFont="1" applyFill="1"/>
    <xf numFmtId="0" fontId="0" fillId="0" borderId="0" xfId="0" applyFill="1" applyAlignment="1"/>
    <xf numFmtId="0" fontId="3" fillId="3" borderId="0" xfId="0" applyFont="1" applyFill="1" applyAlignment="1" applyProtection="1">
      <protection locked="0"/>
    </xf>
    <xf numFmtId="0" fontId="3" fillId="3" borderId="0" xfId="0" applyFont="1" applyFill="1" applyAlignment="1" applyProtection="1">
      <alignment horizontal="right"/>
      <protection locked="0"/>
    </xf>
    <xf numFmtId="0" fontId="12" fillId="3" borderId="0" xfId="0" applyFont="1" applyFill="1" applyAlignment="1" applyProtection="1">
      <protection locked="0"/>
    </xf>
    <xf numFmtId="5" fontId="3" fillId="3" borderId="0" xfId="0" applyNumberFormat="1" applyFont="1" applyFill="1" applyAlignment="1" applyProtection="1">
      <protection locked="0"/>
    </xf>
    <xf numFmtId="3" fontId="3" fillId="3" borderId="0" xfId="0" applyNumberFormat="1" applyFont="1" applyFill="1" applyAlignment="1" applyProtection="1">
      <protection locked="0"/>
    </xf>
    <xf numFmtId="9" fontId="3" fillId="3" borderId="0" xfId="0" applyNumberFormat="1" applyFont="1" applyFill="1" applyAlignment="1"/>
    <xf numFmtId="167" fontId="3" fillId="3" borderId="0" xfId="1" applyNumberFormat="1" applyFont="1" applyFill="1"/>
    <xf numFmtId="9" fontId="3" fillId="3" borderId="0" xfId="0" applyNumberFormat="1" applyFont="1" applyFill="1" applyBorder="1" applyAlignment="1"/>
    <xf numFmtId="167" fontId="3" fillId="3" borderId="0" xfId="1" applyNumberFormat="1" applyFont="1" applyFill="1" applyBorder="1"/>
    <xf numFmtId="0" fontId="12" fillId="3" borderId="0" xfId="0" applyFont="1" applyFill="1" applyAlignment="1" applyProtection="1">
      <alignment horizontal="right"/>
      <protection locked="0"/>
    </xf>
    <xf numFmtId="0" fontId="3" fillId="3" borderId="0" xfId="0" applyFont="1" applyFill="1" applyBorder="1" applyAlignment="1" applyProtection="1">
      <protection locked="0"/>
    </xf>
    <xf numFmtId="0" fontId="3" fillId="3" borderId="0" xfId="0" applyFont="1" applyFill="1" applyBorder="1" applyAlignment="1" applyProtection="1">
      <alignment horizontal="right"/>
      <protection locked="0"/>
    </xf>
    <xf numFmtId="0" fontId="12" fillId="3" borderId="0" xfId="0" applyFont="1" applyFill="1" applyBorder="1" applyAlignment="1" applyProtection="1">
      <protection locked="0"/>
    </xf>
    <xf numFmtId="5" fontId="3" fillId="3" borderId="0" xfId="0" applyNumberFormat="1" applyFont="1" applyFill="1" applyBorder="1" applyAlignment="1" applyProtection="1">
      <protection locked="0"/>
    </xf>
    <xf numFmtId="0" fontId="3" fillId="3" borderId="0" xfId="0" applyFont="1" applyFill="1" applyBorder="1" applyAlignment="1"/>
    <xf numFmtId="164" fontId="3" fillId="0" borderId="0" xfId="1" applyNumberFormat="1" applyFont="1" applyBorder="1"/>
    <xf numFmtId="0" fontId="3" fillId="0" borderId="9" xfId="0" applyFont="1" applyBorder="1" applyAlignment="1" applyProtection="1">
      <alignment horizontal="right"/>
      <protection locked="0"/>
    </xf>
    <xf numFmtId="3" fontId="3" fillId="0" borderId="9" xfId="0" applyNumberFormat="1" applyFont="1" applyBorder="1" applyAlignment="1" applyProtection="1">
      <protection locked="0"/>
    </xf>
    <xf numFmtId="0" fontId="0" fillId="0" borderId="10" xfId="0" applyBorder="1" applyAlignment="1">
      <alignment wrapText="1"/>
    </xf>
    <xf numFmtId="0" fontId="0" fillId="0" borderId="13" xfId="0" applyBorder="1" applyAlignment="1">
      <alignment wrapText="1"/>
    </xf>
    <xf numFmtId="0" fontId="13" fillId="0" borderId="13" xfId="0" applyFont="1" applyBorder="1" applyAlignment="1">
      <alignment wrapText="1"/>
    </xf>
    <xf numFmtId="0" fontId="12" fillId="3" borderId="0" xfId="0" applyFont="1" applyFill="1" applyAlignment="1" applyProtection="1">
      <alignment horizontal="left" wrapText="1"/>
      <protection locked="0"/>
    </xf>
    <xf numFmtId="0" fontId="8" fillId="3" borderId="0" xfId="0" applyFont="1" applyFill="1" applyAlignment="1" applyProtection="1">
      <protection locked="0"/>
    </xf>
    <xf numFmtId="0" fontId="8" fillId="4" borderId="0" xfId="0" applyFont="1" applyFill="1" applyAlignment="1" applyProtection="1">
      <protection locked="0"/>
    </xf>
    <xf numFmtId="0" fontId="16" fillId="0" borderId="0" xfId="0" applyFont="1" applyBorder="1" applyAlignment="1" applyProtection="1">
      <alignment horizontal="left"/>
      <protection locked="0"/>
    </xf>
    <xf numFmtId="0" fontId="8" fillId="0" borderId="17" xfId="0" applyFont="1" applyBorder="1" applyAlignment="1">
      <alignment wrapText="1"/>
    </xf>
    <xf numFmtId="0" fontId="8" fillId="0" borderId="17" xfId="0" applyFont="1" applyBorder="1" applyAlignment="1">
      <alignment horizontal="right" wrapText="1"/>
    </xf>
    <xf numFmtId="0" fontId="8" fillId="0" borderId="17" xfId="0" applyFont="1" applyBorder="1" applyAlignment="1" applyProtection="1">
      <alignment horizontal="center" wrapText="1"/>
      <protection locked="0"/>
    </xf>
    <xf numFmtId="0" fontId="8" fillId="0" borderId="17" xfId="0" applyFont="1" applyBorder="1" applyAlignment="1" applyProtection="1">
      <alignment horizontal="right" wrapText="1"/>
      <protection locked="0"/>
    </xf>
    <xf numFmtId="0" fontId="3" fillId="0" borderId="0" xfId="0" applyFont="1" applyBorder="1" applyAlignment="1">
      <alignment horizontal="left" vertical="center"/>
    </xf>
    <xf numFmtId="0" fontId="3" fillId="0" borderId="0" xfId="0" applyFont="1" applyBorder="1" applyAlignment="1" applyProtection="1">
      <alignment vertical="center"/>
      <protection locked="0"/>
    </xf>
    <xf numFmtId="0" fontId="3" fillId="0" borderId="0" xfId="0" applyFont="1" applyBorder="1" applyAlignment="1">
      <alignment vertical="center"/>
    </xf>
    <xf numFmtId="9" fontId="3" fillId="0" borderId="0" xfId="0" applyNumberFormat="1" applyFont="1" applyBorder="1" applyAlignment="1">
      <alignment horizontal="right" wrapText="1"/>
    </xf>
    <xf numFmtId="0" fontId="9" fillId="3" borderId="9" xfId="0" applyFont="1" applyFill="1" applyBorder="1" applyAlignment="1">
      <alignment horizontal="right"/>
    </xf>
    <xf numFmtId="0" fontId="2" fillId="3" borderId="0" xfId="0" applyFont="1" applyFill="1" applyAlignment="1" applyProtection="1">
      <protection locked="0"/>
    </xf>
    <xf numFmtId="0" fontId="3" fillId="0" borderId="0" xfId="0" applyFont="1" applyFill="1" applyAlignment="1" applyProtection="1">
      <alignment horizontal="right"/>
      <protection locked="0"/>
    </xf>
    <xf numFmtId="0" fontId="12" fillId="3" borderId="0" xfId="0" applyFont="1" applyFill="1" applyAlignment="1">
      <alignment horizontal="left" wrapText="1"/>
    </xf>
    <xf numFmtId="0" fontId="12" fillId="3" borderId="0" xfId="0" applyFont="1" applyFill="1" applyAlignment="1"/>
    <xf numFmtId="4" fontId="12" fillId="0" borderId="0" xfId="0" applyNumberFormat="1" applyFont="1" applyAlignment="1" applyProtection="1">
      <alignment horizontal="right"/>
      <protection locked="0"/>
    </xf>
    <xf numFmtId="4" fontId="12" fillId="3" borderId="0" xfId="0" applyNumberFormat="1" applyFont="1" applyFill="1" applyAlignment="1" applyProtection="1">
      <alignment horizontal="right"/>
      <protection locked="0"/>
    </xf>
    <xf numFmtId="0" fontId="12" fillId="4" borderId="0" xfId="0" applyFont="1" applyFill="1" applyAlignment="1" applyProtection="1">
      <alignment horizontal="left" wrapText="1"/>
      <protection locked="0"/>
    </xf>
    <xf numFmtId="0" fontId="12" fillId="4" borderId="0" xfId="0" applyFont="1" applyFill="1" applyAlignment="1" applyProtection="1">
      <protection locked="0"/>
    </xf>
    <xf numFmtId="4" fontId="12" fillId="4" borderId="0" xfId="0" applyNumberFormat="1" applyFont="1" applyFill="1" applyAlignment="1" applyProtection="1">
      <alignment horizontal="right"/>
      <protection locked="0"/>
    </xf>
    <xf numFmtId="3" fontId="12" fillId="3" borderId="0" xfId="0" applyNumberFormat="1" applyFont="1" applyFill="1" applyAlignment="1" applyProtection="1">
      <alignment horizontal="right"/>
      <protection locked="0"/>
    </xf>
    <xf numFmtId="0" fontId="8" fillId="0" borderId="0" xfId="0" applyFont="1" applyFill="1" applyAlignment="1" applyProtection="1">
      <protection locked="0"/>
    </xf>
    <xf numFmtId="0" fontId="12" fillId="0" borderId="0" xfId="0" applyFont="1" applyFill="1" applyAlignment="1" applyProtection="1">
      <alignment horizontal="left" wrapText="1"/>
      <protection locked="0"/>
    </xf>
    <xf numFmtId="0" fontId="3" fillId="0" borderId="0" xfId="0" applyFont="1" applyFill="1" applyAlignment="1"/>
    <xf numFmtId="2" fontId="3" fillId="0" borderId="0" xfId="0" applyNumberFormat="1" applyFont="1" applyBorder="1" applyAlignment="1" applyProtection="1">
      <protection locked="0"/>
    </xf>
    <xf numFmtId="0" fontId="3" fillId="0" borderId="0" xfId="0" applyFont="1" applyAlignment="1" applyProtection="1">
      <alignment horizontal="left" wrapText="1"/>
      <protection locked="0"/>
    </xf>
    <xf numFmtId="0" fontId="9" fillId="0" borderId="0" xfId="0" applyFont="1" applyAlignment="1"/>
    <xf numFmtId="2" fontId="3" fillId="0" borderId="0" xfId="0" applyNumberFormat="1" applyFont="1" applyAlignment="1"/>
    <xf numFmtId="2" fontId="12" fillId="0" borderId="0" xfId="0" applyNumberFormat="1" applyFont="1" applyFill="1" applyAlignment="1" applyProtection="1">
      <alignment horizontal="right"/>
      <protection locked="0"/>
    </xf>
    <xf numFmtId="2" fontId="12" fillId="0" borderId="0" xfId="0" applyNumberFormat="1" applyFont="1" applyAlignment="1" applyProtection="1">
      <alignment horizontal="right"/>
      <protection locked="0"/>
    </xf>
    <xf numFmtId="5" fontId="3" fillId="0" borderId="0" xfId="0" applyNumberFormat="1" applyFont="1" applyFill="1" applyBorder="1" applyAlignment="1" applyProtection="1">
      <protection locked="0"/>
    </xf>
    <xf numFmtId="169" fontId="3" fillId="0" borderId="1" xfId="0" applyNumberFormat="1" applyFont="1" applyBorder="1" applyAlignment="1" applyProtection="1">
      <alignment vertical="center"/>
      <protection locked="0"/>
    </xf>
    <xf numFmtId="169" fontId="0" fillId="0" borderId="0" xfId="0" applyNumberFormat="1" applyAlignment="1" applyProtection="1">
      <protection locked="0"/>
    </xf>
    <xf numFmtId="169" fontId="3" fillId="0" borderId="0" xfId="0" applyNumberFormat="1" applyFont="1" applyAlignment="1" applyProtection="1">
      <protection locked="0"/>
    </xf>
    <xf numFmtId="169" fontId="3" fillId="0" borderId="0" xfId="0" applyNumberFormat="1" applyFont="1" applyBorder="1" applyAlignment="1" applyProtection="1">
      <alignment vertical="center"/>
      <protection locked="0"/>
    </xf>
    <xf numFmtId="169" fontId="3" fillId="3" borderId="0" xfId="0" applyNumberFormat="1" applyFont="1" applyFill="1" applyAlignment="1" applyProtection="1">
      <protection locked="0"/>
    </xf>
    <xf numFmtId="169" fontId="3" fillId="0" borderId="5" xfId="0" applyNumberFormat="1" applyFont="1" applyBorder="1" applyAlignment="1" applyProtection="1">
      <protection locked="0"/>
    </xf>
    <xf numFmtId="169" fontId="3" fillId="0" borderId="0" xfId="0" applyNumberFormat="1" applyFont="1" applyAlignment="1" applyProtection="1">
      <alignment vertical="center"/>
      <protection locked="0"/>
    </xf>
    <xf numFmtId="0" fontId="3" fillId="0" borderId="1" xfId="0" applyFont="1" applyBorder="1" applyAlignment="1">
      <alignment horizontal="right" wrapText="1"/>
    </xf>
    <xf numFmtId="9" fontId="3" fillId="0" borderId="9" xfId="0" applyNumberFormat="1" applyFont="1" applyBorder="1" applyAlignment="1"/>
    <xf numFmtId="5" fontId="3" fillId="0" borderId="9" xfId="0" applyNumberFormat="1" applyFont="1" applyBorder="1" applyAlignment="1" applyProtection="1">
      <protection locked="0"/>
    </xf>
    <xf numFmtId="0" fontId="3" fillId="0" borderId="1" xfId="0" applyFont="1" applyBorder="1" applyAlignment="1">
      <alignment horizontal="right"/>
    </xf>
    <xf numFmtId="169" fontId="3" fillId="0" borderId="0" xfId="0" applyNumberFormat="1" applyFont="1" applyFill="1" applyAlignment="1" applyProtection="1">
      <protection locked="0"/>
    </xf>
    <xf numFmtId="0" fontId="1" fillId="0" borderId="0" xfId="0" applyFont="1" applyAlignment="1" applyProtection="1">
      <alignment horizontal="left"/>
      <protection locked="0"/>
    </xf>
    <xf numFmtId="2" fontId="3" fillId="0" borderId="0" xfId="0" applyNumberFormat="1" applyFont="1" applyFill="1" applyAlignment="1"/>
    <xf numFmtId="0" fontId="2" fillId="3" borderId="0" xfId="0" applyFont="1" applyFill="1" applyBorder="1" applyAlignment="1" applyProtection="1">
      <protection locked="0"/>
    </xf>
    <xf numFmtId="0" fontId="12" fillId="3" borderId="0" xfId="0" applyFont="1" applyFill="1" applyBorder="1" applyAlignment="1" applyProtection="1">
      <alignment horizontal="left" wrapText="1"/>
      <protection locked="0"/>
    </xf>
    <xf numFmtId="4" fontId="12" fillId="3" borderId="0" xfId="0" applyNumberFormat="1" applyFont="1" applyFill="1" applyBorder="1" applyAlignment="1" applyProtection="1">
      <alignment horizontal="right"/>
      <protection locked="0"/>
    </xf>
    <xf numFmtId="0" fontId="2" fillId="0" borderId="0" xfId="0" applyFont="1" applyFill="1" applyBorder="1" applyAlignment="1" applyProtection="1">
      <protection locked="0"/>
    </xf>
    <xf numFmtId="0" fontId="12" fillId="0" borderId="0" xfId="0" applyFont="1" applyFill="1" applyBorder="1" applyAlignment="1" applyProtection="1">
      <alignment horizontal="left" wrapText="1"/>
      <protection locked="0"/>
    </xf>
    <xf numFmtId="0" fontId="12" fillId="0" borderId="0" xfId="0" applyFont="1" applyFill="1" applyBorder="1" applyAlignment="1" applyProtection="1">
      <protection locked="0"/>
    </xf>
    <xf numFmtId="2" fontId="3" fillId="0" borderId="0" xfId="0" applyNumberFormat="1" applyFont="1" applyFill="1" applyBorder="1" applyAlignment="1"/>
    <xf numFmtId="4" fontId="12" fillId="0" borderId="0" xfId="0" applyNumberFormat="1" applyFont="1" applyFill="1" applyBorder="1" applyAlignment="1" applyProtection="1">
      <alignment horizontal="right"/>
      <protection locked="0"/>
    </xf>
    <xf numFmtId="0" fontId="8" fillId="3" borderId="0" xfId="0" applyFont="1" applyFill="1" applyBorder="1" applyAlignment="1" applyProtection="1">
      <protection locked="0"/>
    </xf>
    <xf numFmtId="0" fontId="8" fillId="0" borderId="0" xfId="0" applyFont="1" applyFill="1" applyBorder="1" applyAlignment="1" applyProtection="1">
      <protection locked="0"/>
    </xf>
    <xf numFmtId="4" fontId="12" fillId="0" borderId="0" xfId="0" applyNumberFormat="1" applyFont="1" applyFill="1" applyAlignment="1" applyProtection="1">
      <alignment horizontal="right"/>
      <protection locked="0"/>
    </xf>
    <xf numFmtId="0" fontId="3" fillId="0" borderId="0" xfId="0" applyFont="1" applyFill="1" applyBorder="1" applyAlignment="1"/>
    <xf numFmtId="0" fontId="0" fillId="6" borderId="0" xfId="0" applyFill="1" applyAlignment="1"/>
    <xf numFmtId="2" fontId="3" fillId="6" borderId="0" xfId="0" applyNumberFormat="1" applyFont="1" applyFill="1" applyAlignment="1"/>
    <xf numFmtId="0" fontId="3" fillId="6" borderId="0" xfId="0" applyFont="1" applyFill="1" applyAlignment="1"/>
    <xf numFmtId="0" fontId="2" fillId="0" borderId="17" xfId="0" applyFont="1" applyBorder="1" applyAlignment="1">
      <alignment wrapText="1"/>
    </xf>
    <xf numFmtId="0" fontId="2" fillId="2" borderId="19" xfId="0" applyFont="1" applyFill="1" applyBorder="1" applyAlignment="1">
      <alignment wrapText="1"/>
    </xf>
    <xf numFmtId="0" fontId="1" fillId="0" borderId="0" xfId="0" applyFont="1" applyAlignment="1" applyProtection="1">
      <alignment horizontal="right"/>
      <protection locked="0"/>
    </xf>
    <xf numFmtId="0" fontId="0" fillId="3" borderId="12" xfId="0" applyFill="1" applyBorder="1" applyAlignment="1"/>
    <xf numFmtId="0" fontId="2" fillId="0" borderId="11" xfId="0" applyFont="1" applyBorder="1" applyAlignment="1"/>
    <xf numFmtId="0" fontId="2" fillId="0" borderId="9" xfId="0" applyFont="1" applyBorder="1" applyAlignment="1"/>
    <xf numFmtId="0" fontId="1" fillId="3" borderId="11" xfId="0" applyFont="1" applyFill="1" applyBorder="1" applyAlignment="1">
      <alignment vertical="top"/>
    </xf>
    <xf numFmtId="0" fontId="2" fillId="3" borderId="9" xfId="0" applyFont="1" applyFill="1" applyBorder="1" applyAlignment="1"/>
    <xf numFmtId="0" fontId="13" fillId="0" borderId="10" xfId="0" applyFont="1" applyBorder="1" applyAlignment="1">
      <alignment vertical="top" wrapText="1"/>
    </xf>
    <xf numFmtId="0" fontId="2" fillId="3" borderId="12" xfId="0" applyFont="1" applyFill="1" applyBorder="1" applyAlignment="1">
      <alignment textRotation="90"/>
    </xf>
    <xf numFmtId="0" fontId="2" fillId="3" borderId="0" xfId="0" applyFont="1" applyFill="1" applyBorder="1" applyAlignment="1">
      <alignment horizontal="right" vertical="top"/>
    </xf>
    <xf numFmtId="0" fontId="13" fillId="0" borderId="13" xfId="0" applyFont="1" applyBorder="1" applyAlignment="1">
      <alignment vertical="top" wrapText="1"/>
    </xf>
    <xf numFmtId="0" fontId="2" fillId="3" borderId="15" xfId="0" applyFont="1" applyFill="1" applyBorder="1" applyAlignment="1">
      <alignment textRotation="90"/>
    </xf>
    <xf numFmtId="0" fontId="2" fillId="3" borderId="1" xfId="0" applyFont="1" applyFill="1" applyBorder="1" applyAlignment="1">
      <alignment horizontal="right" vertical="top"/>
    </xf>
    <xf numFmtId="0" fontId="13" fillId="0" borderId="16" xfId="0" applyFont="1" applyBorder="1" applyAlignment="1">
      <alignment vertical="top" wrapText="1"/>
    </xf>
    <xf numFmtId="0" fontId="2" fillId="0" borderId="0" xfId="0" applyFont="1" applyAlignment="1">
      <alignment vertical="top"/>
    </xf>
    <xf numFmtId="0" fontId="2" fillId="3" borderId="12" xfId="0" applyFont="1" applyFill="1" applyBorder="1" applyAlignment="1">
      <alignment horizontal="center" textRotation="90"/>
    </xf>
    <xf numFmtId="0" fontId="2" fillId="3" borderId="15" xfId="0" applyFont="1" applyFill="1" applyBorder="1" applyAlignment="1">
      <alignment horizontal="center" textRotation="90"/>
    </xf>
    <xf numFmtId="0" fontId="2" fillId="0" borderId="0" xfId="0" applyFont="1" applyBorder="1" applyAlignment="1">
      <alignment horizontal="center" textRotation="90"/>
    </xf>
    <xf numFmtId="0" fontId="2" fillId="3" borderId="12" xfId="0" applyFont="1" applyFill="1" applyBorder="1" applyAlignment="1">
      <alignment horizontal="right"/>
    </xf>
    <xf numFmtId="0" fontId="2" fillId="3" borderId="0" xfId="0" applyFont="1" applyFill="1" applyBorder="1" applyAlignment="1">
      <alignment horizontal="right"/>
    </xf>
    <xf numFmtId="0" fontId="2" fillId="3" borderId="15" xfId="0" applyFont="1" applyFill="1" applyBorder="1" applyAlignment="1">
      <alignment horizontal="right"/>
    </xf>
    <xf numFmtId="0" fontId="2" fillId="3" borderId="1" xfId="0" applyFont="1" applyFill="1" applyBorder="1" applyAlignment="1">
      <alignment horizontal="right"/>
    </xf>
    <xf numFmtId="0" fontId="13" fillId="0" borderId="16" xfId="0" applyFont="1" applyBorder="1" applyAlignment="1">
      <alignment horizontal="left" vertical="top" wrapText="1"/>
    </xf>
    <xf numFmtId="0" fontId="13" fillId="0" borderId="0" xfId="3" applyAlignment="1"/>
    <xf numFmtId="0" fontId="1" fillId="0" borderId="0" xfId="3" applyFont="1" applyAlignment="1">
      <alignment horizontal="right" vertical="center"/>
    </xf>
    <xf numFmtId="165" fontId="0" fillId="0" borderId="0" xfId="4" applyNumberFormat="1" applyFont="1"/>
    <xf numFmtId="0" fontId="2" fillId="0" borderId="1" xfId="3" applyFont="1" applyBorder="1" applyAlignment="1">
      <alignment horizontal="right"/>
    </xf>
    <xf numFmtId="0" fontId="13" fillId="0" borderId="1" xfId="3" applyBorder="1" applyAlignment="1"/>
    <xf numFmtId="165" fontId="0" fillId="0" borderId="1" xfId="4" applyNumberFormat="1" applyFont="1" applyBorder="1"/>
    <xf numFmtId="0" fontId="2" fillId="3" borderId="5" xfId="3" applyFont="1" applyFill="1" applyBorder="1" applyAlignment="1"/>
    <xf numFmtId="0" fontId="2" fillId="3" borderId="5" xfId="3" applyFont="1" applyFill="1" applyBorder="1" applyAlignment="1">
      <alignment horizontal="right" wrapText="1"/>
    </xf>
    <xf numFmtId="0" fontId="2" fillId="3" borderId="5" xfId="3" applyFont="1" applyFill="1" applyBorder="1" applyAlignment="1" applyProtection="1">
      <protection locked="0"/>
    </xf>
    <xf numFmtId="165" fontId="2" fillId="3" borderId="5" xfId="4" applyNumberFormat="1" applyFont="1" applyFill="1" applyBorder="1" applyAlignment="1">
      <alignment horizontal="right"/>
    </xf>
    <xf numFmtId="0" fontId="2" fillId="3" borderId="17" xfId="3" applyFont="1" applyFill="1" applyBorder="1" applyAlignment="1">
      <alignment wrapText="1"/>
    </xf>
    <xf numFmtId="0" fontId="2" fillId="3" borderId="17" xfId="3" applyFont="1" applyFill="1" applyBorder="1" applyAlignment="1">
      <alignment horizontal="right" wrapText="1"/>
    </xf>
    <xf numFmtId="0" fontId="13" fillId="0" borderId="0" xfId="3" applyFont="1" applyAlignment="1"/>
    <xf numFmtId="0" fontId="13" fillId="0" borderId="0" xfId="3" applyFont="1" applyAlignment="1">
      <alignment horizontal="right"/>
    </xf>
    <xf numFmtId="0" fontId="13" fillId="0" borderId="0" xfId="3" applyFont="1" applyAlignment="1" applyProtection="1">
      <protection locked="0"/>
    </xf>
    <xf numFmtId="166" fontId="13" fillId="0" borderId="0" xfId="4" applyNumberFormat="1" applyFont="1" applyBorder="1"/>
    <xf numFmtId="166" fontId="13" fillId="0" borderId="0" xfId="3" applyNumberFormat="1" applyFont="1" applyAlignment="1"/>
    <xf numFmtId="166" fontId="13" fillId="0" borderId="0" xfId="4" applyNumberFormat="1" applyFont="1"/>
    <xf numFmtId="166" fontId="13" fillId="0" borderId="0" xfId="3" applyNumberFormat="1" applyAlignment="1"/>
    <xf numFmtId="0" fontId="2" fillId="0" borderId="0" xfId="3" applyFont="1" applyAlignment="1">
      <alignment horizontal="right"/>
    </xf>
    <xf numFmtId="0" fontId="13" fillId="0" borderId="0" xfId="3" applyAlignment="1">
      <alignment horizontal="right"/>
    </xf>
    <xf numFmtId="0" fontId="2" fillId="0" borderId="0" xfId="3" applyFont="1" applyAlignment="1" applyProtection="1">
      <protection locked="0"/>
    </xf>
    <xf numFmtId="9" fontId="13" fillId="0" borderId="0" xfId="3" applyNumberFormat="1" applyFont="1" applyAlignment="1"/>
    <xf numFmtId="9" fontId="13" fillId="0" borderId="0" xfId="3" applyNumberFormat="1" applyFont="1" applyAlignment="1">
      <alignment horizontal="right"/>
    </xf>
    <xf numFmtId="167" fontId="13" fillId="0" borderId="0" xfId="4" applyNumberFormat="1" applyFont="1"/>
    <xf numFmtId="166" fontId="13" fillId="0" borderId="0" xfId="3" applyNumberFormat="1" applyFont="1" applyBorder="1" applyAlignment="1"/>
    <xf numFmtId="0" fontId="9" fillId="0" borderId="0" xfId="0" applyFont="1" applyBorder="1" applyAlignment="1" applyProtection="1">
      <alignment horizontal="right"/>
      <protection locked="0"/>
    </xf>
    <xf numFmtId="0" fontId="9" fillId="3" borderId="0" xfId="0" applyFont="1" applyFill="1" applyBorder="1" applyAlignment="1" applyProtection="1">
      <protection locked="0"/>
    </xf>
    <xf numFmtId="0" fontId="0" fillId="3" borderId="0" xfId="0" applyFill="1" applyBorder="1" applyAlignment="1">
      <alignment horizontal="right"/>
    </xf>
    <xf numFmtId="0" fontId="3" fillId="0" borderId="0" xfId="0" applyFont="1" applyBorder="1" applyAlignment="1" applyProtection="1">
      <alignment wrapText="1"/>
      <protection locked="0"/>
    </xf>
    <xf numFmtId="0" fontId="17" fillId="0" borderId="0" xfId="0" applyFont="1" applyBorder="1" applyAlignment="1" applyProtection="1">
      <alignment horizontal="right"/>
      <protection locked="0"/>
    </xf>
    <xf numFmtId="0" fontId="17" fillId="0" borderId="0" xfId="0" applyFont="1" applyBorder="1" applyAlignment="1" applyProtection="1">
      <protection locked="0"/>
    </xf>
    <xf numFmtId="0" fontId="9" fillId="0" borderId="1" xfId="0" applyFont="1" applyFill="1" applyBorder="1" applyAlignment="1" applyProtection="1">
      <alignment horizontal="right"/>
      <protection locked="0"/>
    </xf>
    <xf numFmtId="0" fontId="3" fillId="0" borderId="1" xfId="0" applyFont="1" applyFill="1" applyBorder="1" applyAlignment="1" applyProtection="1">
      <alignment horizontal="right"/>
      <protection locked="0"/>
    </xf>
    <xf numFmtId="5" fontId="3" fillId="5" borderId="1" xfId="0" applyNumberFormat="1" applyFont="1" applyFill="1" applyBorder="1" applyAlignment="1" applyProtection="1">
      <protection locked="0"/>
    </xf>
    <xf numFmtId="0" fontId="3" fillId="0" borderId="1" xfId="0" applyFont="1" applyFill="1" applyBorder="1" applyAlignment="1" applyProtection="1">
      <protection locked="0"/>
    </xf>
    <xf numFmtId="9" fontId="13" fillId="0" borderId="0" xfId="3" applyNumberFormat="1" applyFont="1" applyFill="1" applyAlignment="1">
      <alignment horizontal="right"/>
    </xf>
    <xf numFmtId="0" fontId="2" fillId="0" borderId="0" xfId="3" applyFont="1" applyFill="1" applyAlignment="1">
      <alignment horizontal="right"/>
    </xf>
    <xf numFmtId="0" fontId="13" fillId="0" borderId="0" xfId="3" applyFont="1" applyFill="1" applyAlignment="1"/>
    <xf numFmtId="9" fontId="2" fillId="0" borderId="0" xfId="3" applyNumberFormat="1" applyFont="1" applyFill="1" applyAlignment="1"/>
    <xf numFmtId="0" fontId="2" fillId="0" borderId="0" xfId="3" applyFont="1" applyFill="1" applyAlignment="1" applyProtection="1">
      <protection locked="0"/>
    </xf>
    <xf numFmtId="166" fontId="2" fillId="0" borderId="18" xfId="4" applyNumberFormat="1" applyFont="1" applyFill="1" applyBorder="1"/>
    <xf numFmtId="166" fontId="13" fillId="0" borderId="0" xfId="3" applyNumberFormat="1" applyFont="1" applyFill="1" applyAlignment="1"/>
    <xf numFmtId="166" fontId="2" fillId="0" borderId="0" xfId="4" applyNumberFormat="1" applyFont="1" applyFill="1" applyBorder="1"/>
    <xf numFmtId="0" fontId="13" fillId="0" borderId="1" xfId="3" applyFont="1" applyFill="1" applyBorder="1" applyAlignment="1">
      <alignment horizontal="right"/>
    </xf>
    <xf numFmtId="0" fontId="13" fillId="0" borderId="1" xfId="3" applyFont="1" applyFill="1" applyBorder="1" applyAlignment="1" applyProtection="1">
      <protection locked="0"/>
    </xf>
    <xf numFmtId="166" fontId="13" fillId="0" borderId="1" xfId="4" applyNumberFormat="1" applyFont="1" applyFill="1" applyBorder="1"/>
    <xf numFmtId="9" fontId="13" fillId="0" borderId="1" xfId="3" applyNumberFormat="1" applyFont="1" applyFill="1" applyBorder="1" applyAlignment="1"/>
    <xf numFmtId="166" fontId="13" fillId="0" borderId="1" xfId="3" applyNumberFormat="1" applyFont="1" applyFill="1" applyBorder="1" applyAlignment="1"/>
    <xf numFmtId="2" fontId="13" fillId="0" borderId="1" xfId="3" applyNumberFormat="1" applyFont="1" applyFill="1" applyBorder="1" applyAlignment="1"/>
    <xf numFmtId="165" fontId="2" fillId="3" borderId="19" xfId="4" applyNumberFormat="1" applyFont="1" applyFill="1" applyBorder="1" applyAlignment="1">
      <alignment horizontal="right"/>
    </xf>
    <xf numFmtId="0" fontId="2" fillId="3" borderId="19" xfId="3" applyFont="1" applyFill="1" applyBorder="1" applyAlignment="1">
      <alignment wrapText="1"/>
    </xf>
    <xf numFmtId="0" fontId="2" fillId="3" borderId="19" xfId="3" applyFont="1" applyFill="1" applyBorder="1" applyAlignment="1">
      <alignment horizontal="right" wrapText="1"/>
    </xf>
    <xf numFmtId="0" fontId="1" fillId="0" borderId="0" xfId="3" applyFont="1" applyFill="1" applyAlignment="1"/>
    <xf numFmtId="0" fontId="3" fillId="0" borderId="0" xfId="3" applyFont="1" applyFill="1" applyAlignment="1"/>
    <xf numFmtId="166" fontId="2" fillId="0" borderId="21" xfId="4" applyNumberFormat="1" applyFont="1" applyFill="1" applyBorder="1"/>
    <xf numFmtId="0" fontId="2" fillId="7" borderId="19" xfId="3" applyFont="1" applyFill="1" applyBorder="1" applyAlignment="1"/>
    <xf numFmtId="0" fontId="13" fillId="8" borderId="19" xfId="3" applyFont="1" applyFill="1" applyBorder="1" applyAlignment="1">
      <alignment horizontal="right"/>
    </xf>
    <xf numFmtId="0" fontId="13" fillId="8" borderId="19" xfId="3" applyFont="1" applyFill="1" applyBorder="1" applyAlignment="1" applyProtection="1">
      <protection locked="0"/>
    </xf>
    <xf numFmtId="0" fontId="1" fillId="0" borderId="0" xfId="0" applyFont="1" applyAlignment="1">
      <alignment horizontal="left"/>
    </xf>
    <xf numFmtId="0" fontId="3" fillId="3" borderId="0" xfId="0" applyFont="1" applyFill="1" applyAlignment="1"/>
    <xf numFmtId="0" fontId="3" fillId="0" borderId="0" xfId="0" applyFont="1" applyFill="1" applyAlignment="1" applyProtection="1">
      <alignment horizontal="left"/>
      <protection locked="0"/>
    </xf>
    <xf numFmtId="0" fontId="3" fillId="0" borderId="9" xfId="0" applyFont="1" applyBorder="1" applyAlignment="1" applyProtection="1">
      <protection locked="0"/>
    </xf>
    <xf numFmtId="0" fontId="3" fillId="0" borderId="12" xfId="0" applyFont="1" applyBorder="1" applyAlignment="1"/>
    <xf numFmtId="0" fontId="3" fillId="0" borderId="0" xfId="0" applyFont="1" applyFill="1" applyBorder="1" applyAlignment="1" applyProtection="1">
      <protection locked="0"/>
    </xf>
    <xf numFmtId="5" fontId="9" fillId="0" borderId="0" xfId="0" applyNumberFormat="1" applyFont="1" applyBorder="1" applyAlignment="1" applyProtection="1">
      <protection locked="0"/>
    </xf>
    <xf numFmtId="0" fontId="12" fillId="0" borderId="1" xfId="0" applyFont="1" applyBorder="1" applyAlignment="1" applyProtection="1">
      <protection locked="0"/>
    </xf>
    <xf numFmtId="5" fontId="3" fillId="0" borderId="1" xfId="0" applyNumberFormat="1" applyFont="1" applyBorder="1" applyAlignment="1" applyProtection="1">
      <protection locked="0"/>
    </xf>
    <xf numFmtId="0" fontId="9" fillId="0" borderId="11" xfId="0" applyFont="1" applyBorder="1" applyAlignment="1"/>
    <xf numFmtId="0" fontId="3" fillId="0" borderId="9" xfId="0" applyFont="1" applyBorder="1" applyAlignment="1"/>
    <xf numFmtId="0" fontId="3" fillId="0" borderId="10" xfId="0" applyFont="1" applyBorder="1" applyAlignment="1"/>
    <xf numFmtId="0" fontId="3" fillId="0" borderId="0" xfId="0" applyFont="1" applyBorder="1" applyAlignment="1"/>
    <xf numFmtId="0" fontId="3" fillId="0" borderId="13" xfId="0" applyFont="1" applyBorder="1" applyAlignment="1"/>
    <xf numFmtId="0" fontId="3" fillId="2" borderId="0" xfId="0" applyFont="1" applyFill="1" applyBorder="1" applyAlignment="1"/>
    <xf numFmtId="0" fontId="3" fillId="0" borderId="0" xfId="0" applyFont="1" applyBorder="1" applyAlignment="1">
      <alignment horizontal="right"/>
    </xf>
    <xf numFmtId="0" fontId="9" fillId="0" borderId="12" xfId="0" applyFont="1" applyBorder="1" applyAlignment="1"/>
    <xf numFmtId="0" fontId="9" fillId="0" borderId="0" xfId="0" applyFont="1" applyBorder="1" applyAlignment="1"/>
    <xf numFmtId="168" fontId="3" fillId="0" borderId="0" xfId="0" applyNumberFormat="1" applyFont="1" applyBorder="1" applyAlignment="1"/>
    <xf numFmtId="0" fontId="3" fillId="0" borderId="5" xfId="0" applyFont="1" applyBorder="1" applyAlignment="1"/>
    <xf numFmtId="0" fontId="3" fillId="0" borderId="14" xfId="0" applyFont="1" applyBorder="1" applyAlignment="1"/>
    <xf numFmtId="2" fontId="3" fillId="0" borderId="0" xfId="0" applyNumberFormat="1" applyFont="1" applyBorder="1" applyAlignment="1"/>
    <xf numFmtId="0" fontId="3" fillId="0" borderId="1" xfId="0" applyFont="1" applyBorder="1" applyAlignment="1"/>
    <xf numFmtId="0" fontId="3" fillId="0" borderId="16" xfId="0" applyFont="1" applyBorder="1" applyAlignment="1"/>
    <xf numFmtId="0" fontId="3" fillId="0" borderId="2" xfId="0" applyFont="1" applyBorder="1" applyAlignment="1"/>
    <xf numFmtId="0" fontId="3" fillId="0" borderId="6" xfId="0" applyFont="1" applyBorder="1" applyAlignment="1"/>
    <xf numFmtId="0" fontId="3" fillId="0" borderId="3" xfId="0" applyFont="1" applyBorder="1" applyAlignment="1"/>
    <xf numFmtId="0" fontId="3" fillId="0" borderId="7" xfId="0" applyFont="1" applyBorder="1" applyAlignment="1"/>
    <xf numFmtId="0" fontId="3" fillId="0" borderId="2" xfId="0" applyFont="1" applyBorder="1" applyAlignment="1">
      <alignment horizontal="right"/>
    </xf>
    <xf numFmtId="0" fontId="3" fillId="0" borderId="6" xfId="0" applyFont="1" applyBorder="1" applyAlignment="1">
      <alignment horizontal="right"/>
    </xf>
    <xf numFmtId="0" fontId="3" fillId="0" borderId="8" xfId="0" applyFont="1" applyBorder="1" applyAlignment="1">
      <alignment horizontal="right"/>
    </xf>
    <xf numFmtId="0" fontId="3" fillId="0" borderId="4" xfId="0" applyFont="1" applyBorder="1" applyAlignment="1"/>
    <xf numFmtId="0" fontId="9" fillId="0" borderId="12" xfId="0" applyFont="1" applyBorder="1" applyAlignment="1">
      <alignment horizontal="right"/>
    </xf>
    <xf numFmtId="0" fontId="3" fillId="0" borderId="0" xfId="0" applyFont="1" applyAlignment="1">
      <alignment horizontal="left"/>
    </xf>
    <xf numFmtId="0" fontId="2" fillId="3" borderId="0" xfId="0" applyFont="1" applyFill="1" applyAlignment="1"/>
    <xf numFmtId="0" fontId="12" fillId="0" borderId="0" xfId="0" applyFont="1" applyAlignment="1">
      <alignment horizontal="left"/>
    </xf>
    <xf numFmtId="2" fontId="3" fillId="8" borderId="0" xfId="0" applyNumberFormat="1" applyFont="1" applyFill="1" applyAlignment="1"/>
    <xf numFmtId="4" fontId="12" fillId="9" borderId="0" xfId="0" applyNumberFormat="1" applyFont="1" applyFill="1" applyAlignment="1" applyProtection="1">
      <alignment horizontal="right"/>
      <protection locked="0"/>
    </xf>
    <xf numFmtId="0" fontId="12" fillId="9" borderId="0" xfId="0" applyFont="1" applyFill="1" applyAlignment="1"/>
    <xf numFmtId="0" fontId="3" fillId="8" borderId="0" xfId="0" applyFont="1" applyFill="1" applyAlignment="1"/>
    <xf numFmtId="4" fontId="12" fillId="8" borderId="0" xfId="0" applyNumberFormat="1" applyFont="1" applyFill="1" applyAlignment="1" applyProtection="1">
      <alignment horizontal="right"/>
      <protection locked="0"/>
    </xf>
    <xf numFmtId="3" fontId="12" fillId="9" borderId="0" xfId="0" applyNumberFormat="1" applyFont="1" applyFill="1" applyAlignment="1">
      <alignment horizontal="right"/>
    </xf>
    <xf numFmtId="0" fontId="2" fillId="3" borderId="0" xfId="0" applyFont="1" applyFill="1" applyBorder="1" applyAlignment="1" applyProtection="1">
      <alignment horizontal="left"/>
      <protection locked="0"/>
    </xf>
    <xf numFmtId="0" fontId="9" fillId="0" borderId="0" xfId="0" applyFont="1" applyBorder="1" applyAlignment="1" applyProtection="1">
      <protection locked="0"/>
    </xf>
    <xf numFmtId="0" fontId="9" fillId="0" borderId="20" xfId="0" applyFont="1" applyBorder="1" applyAlignment="1"/>
    <xf numFmtId="0" fontId="3" fillId="0" borderId="20" xfId="0" applyFont="1" applyBorder="1" applyAlignment="1"/>
    <xf numFmtId="0" fontId="3" fillId="0" borderId="5" xfId="0" applyFont="1" applyBorder="1" applyAlignment="1">
      <alignment horizontal="right"/>
    </xf>
    <xf numFmtId="0" fontId="3" fillId="0" borderId="12" xfId="0" applyFont="1" applyBorder="1" applyAlignment="1">
      <alignment horizontal="right"/>
    </xf>
    <xf numFmtId="169" fontId="3" fillId="0" borderId="5" xfId="0" applyNumberFormat="1" applyFont="1" applyBorder="1" applyAlignment="1"/>
    <xf numFmtId="0" fontId="6" fillId="0" borderId="10" xfId="0" applyFont="1" applyFill="1" applyBorder="1" applyAlignment="1">
      <alignment wrapText="1"/>
    </xf>
    <xf numFmtId="167" fontId="13" fillId="0" borderId="0" xfId="3" applyNumberFormat="1" applyFont="1" applyFill="1" applyAlignment="1">
      <alignment horizontal="right"/>
    </xf>
    <xf numFmtId="5" fontId="3" fillId="0" borderId="1" xfId="0" applyNumberFormat="1" applyFont="1" applyBorder="1" applyAlignment="1" applyProtection="1">
      <alignment wrapText="1"/>
      <protection locked="0"/>
    </xf>
    <xf numFmtId="5" fontId="3" fillId="0" borderId="1" xfId="0" applyNumberFormat="1" applyFont="1" applyFill="1" applyBorder="1" applyAlignment="1" applyProtection="1">
      <protection locked="0"/>
    </xf>
    <xf numFmtId="0" fontId="3" fillId="10" borderId="0" xfId="0" applyFont="1" applyFill="1" applyBorder="1" applyAlignment="1"/>
    <xf numFmtId="9" fontId="3" fillId="10" borderId="0" xfId="0" applyNumberFormat="1" applyFont="1" applyFill="1" applyBorder="1" applyAlignment="1"/>
    <xf numFmtId="169" fontId="3" fillId="10" borderId="0" xfId="1" applyNumberFormat="1" applyFont="1" applyFill="1" applyBorder="1"/>
    <xf numFmtId="168" fontId="3" fillId="10" borderId="0" xfId="0" applyNumberFormat="1" applyFont="1" applyFill="1" applyBorder="1" applyAlignment="1"/>
    <xf numFmtId="2" fontId="3" fillId="10" borderId="0" xfId="0" applyNumberFormat="1" applyFont="1" applyFill="1" applyBorder="1" applyAlignment="1"/>
    <xf numFmtId="0" fontId="3" fillId="5" borderId="0" xfId="0" applyFont="1" applyFill="1" applyBorder="1" applyAlignment="1"/>
    <xf numFmtId="168" fontId="3" fillId="2" borderId="0" xfId="0" applyNumberFormat="1" applyFont="1" applyFill="1" applyBorder="1" applyAlignment="1"/>
    <xf numFmtId="168" fontId="3" fillId="0" borderId="5" xfId="0" applyNumberFormat="1" applyFont="1" applyBorder="1" applyAlignment="1"/>
    <xf numFmtId="0" fontId="9" fillId="0" borderId="5" xfId="0" applyFont="1" applyBorder="1" applyAlignment="1"/>
    <xf numFmtId="0" fontId="3" fillId="0" borderId="25" xfId="0" applyFont="1" applyBorder="1" applyAlignment="1">
      <alignment horizontal="left"/>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xf numFmtId="0" fontId="3" fillId="0" borderId="28" xfId="0" applyFont="1" applyBorder="1" applyAlignment="1"/>
    <xf numFmtId="0" fontId="3" fillId="0" borderId="23" xfId="0" applyFont="1" applyBorder="1" applyAlignment="1">
      <alignment horizontal="right"/>
    </xf>
    <xf numFmtId="0" fontId="3" fillId="0" borderId="24" xfId="0" applyFont="1" applyBorder="1" applyAlignment="1">
      <alignment horizontal="right"/>
    </xf>
    <xf numFmtId="0" fontId="3" fillId="0" borderId="0" xfId="0" applyFont="1" applyAlignment="1">
      <alignment horizontal="center"/>
    </xf>
    <xf numFmtId="0" fontId="3" fillId="0" borderId="28" xfId="0" applyFont="1" applyFill="1" applyBorder="1" applyAlignment="1">
      <alignment horizontal="right"/>
    </xf>
    <xf numFmtId="0" fontId="3" fillId="0" borderId="29" xfId="0" applyFont="1" applyBorder="1" applyAlignment="1"/>
    <xf numFmtId="0" fontId="3" fillId="0" borderId="22" xfId="0" applyFont="1" applyBorder="1" applyAlignment="1">
      <alignment horizontal="center"/>
    </xf>
    <xf numFmtId="0" fontId="0" fillId="0" borderId="13" xfId="0" applyBorder="1" applyAlignment="1">
      <alignment vertical="top" wrapText="1"/>
    </xf>
    <xf numFmtId="0" fontId="1" fillId="0" borderId="1" xfId="3" applyFont="1" applyFill="1" applyBorder="1" applyAlignment="1"/>
    <xf numFmtId="166" fontId="13" fillId="0" borderId="0" xfId="4" applyNumberFormat="1" applyFont="1" applyFill="1"/>
    <xf numFmtId="167" fontId="13" fillId="0" borderId="0" xfId="3" applyNumberFormat="1" applyFont="1" applyFill="1" applyAlignment="1"/>
    <xf numFmtId="3" fontId="13" fillId="0" borderId="0" xfId="3" applyNumberFormat="1" applyFont="1" applyFill="1" applyAlignment="1"/>
    <xf numFmtId="0" fontId="2" fillId="3" borderId="19" xfId="3" applyFont="1" applyFill="1" applyBorder="1" applyAlignment="1">
      <alignment horizontal="right"/>
    </xf>
    <xf numFmtId="0" fontId="2" fillId="3" borderId="19" xfId="3" applyFont="1" applyFill="1" applyBorder="1" applyAlignment="1" applyProtection="1">
      <protection locked="0"/>
    </xf>
    <xf numFmtId="166" fontId="1" fillId="3" borderId="19" xfId="4" applyNumberFormat="1" applyFont="1" applyFill="1" applyBorder="1"/>
    <xf numFmtId="0" fontId="19" fillId="3" borderId="19" xfId="3" applyFont="1" applyFill="1" applyBorder="1" applyAlignment="1"/>
    <xf numFmtId="0" fontId="13" fillId="0" borderId="13" xfId="0" applyFont="1" applyFill="1" applyBorder="1" applyAlignment="1">
      <alignment wrapText="1"/>
    </xf>
    <xf numFmtId="0" fontId="3" fillId="5" borderId="0" xfId="0" applyFont="1" applyFill="1" applyBorder="1" applyAlignment="1" applyProtection="1">
      <protection locked="0"/>
    </xf>
    <xf numFmtId="0" fontId="3" fillId="0" borderId="12" xfId="0" applyFont="1" applyFill="1" applyBorder="1" applyAlignment="1"/>
    <xf numFmtId="0" fontId="9" fillId="0" borderId="12" xfId="0" applyFont="1" applyFill="1" applyBorder="1" applyAlignment="1"/>
    <xf numFmtId="0" fontId="9" fillId="0" borderId="15" xfId="0" applyFont="1" applyBorder="1" applyAlignment="1">
      <alignment wrapText="1"/>
    </xf>
    <xf numFmtId="9" fontId="3" fillId="5" borderId="0" xfId="0" applyNumberFormat="1" applyFont="1" applyFill="1" applyBorder="1" applyAlignment="1"/>
    <xf numFmtId="169" fontId="3" fillId="0" borderId="0" xfId="0" applyNumberFormat="1" applyFont="1" applyFill="1" applyBorder="1" applyAlignment="1"/>
    <xf numFmtId="0" fontId="3" fillId="0" borderId="20" xfId="0" applyFont="1" applyBorder="1" applyAlignment="1">
      <alignment horizontal="right"/>
    </xf>
    <xf numFmtId="2" fontId="3" fillId="5" borderId="1" xfId="0" applyNumberFormat="1" applyFont="1" applyFill="1" applyBorder="1" applyAlignment="1"/>
    <xf numFmtId="0" fontId="6" fillId="0" borderId="13" xfId="0" applyFont="1" applyFill="1" applyBorder="1" applyAlignment="1">
      <alignment vertical="top" wrapText="1"/>
    </xf>
    <xf numFmtId="0" fontId="0" fillId="0" borderId="16" xfId="0" applyFill="1" applyBorder="1" applyAlignment="1">
      <alignment wrapText="1"/>
    </xf>
    <xf numFmtId="0" fontId="1" fillId="8" borderId="19" xfId="3" applyFont="1" applyFill="1" applyBorder="1" applyAlignment="1">
      <alignment horizontal="left"/>
    </xf>
    <xf numFmtId="0" fontId="5" fillId="0" borderId="13" xfId="0" applyFont="1" applyBorder="1" applyAlignment="1">
      <alignment vertical="top" wrapText="1"/>
    </xf>
    <xf numFmtId="0" fontId="2" fillId="3" borderId="9" xfId="0" applyFont="1" applyFill="1" applyBorder="1" applyAlignment="1">
      <alignment horizontal="right"/>
    </xf>
    <xf numFmtId="0" fontId="0" fillId="0" borderId="10" xfId="0" applyNumberFormat="1" applyBorder="1" applyAlignment="1">
      <alignment wrapText="1"/>
    </xf>
    <xf numFmtId="0" fontId="2" fillId="3" borderId="0" xfId="0" applyFont="1" applyFill="1" applyBorder="1" applyAlignment="1">
      <alignment horizontal="right" vertical="center"/>
    </xf>
    <xf numFmtId="0" fontId="2" fillId="3" borderId="1" xfId="0" applyFont="1" applyFill="1" applyBorder="1" applyAlignment="1">
      <alignment horizontal="right" vertical="center"/>
    </xf>
    <xf numFmtId="0" fontId="1" fillId="3" borderId="11" xfId="0" applyFont="1" applyFill="1" applyBorder="1" applyAlignment="1">
      <alignment horizontal="left" vertical="top"/>
    </xf>
    <xf numFmtId="166" fontId="13" fillId="0" borderId="0" xfId="3" quotePrefix="1" applyNumberFormat="1" applyFont="1" applyAlignment="1">
      <alignment horizontal="center"/>
    </xf>
    <xf numFmtId="0" fontId="3" fillId="8" borderId="0" xfId="0" applyFont="1" applyFill="1" applyBorder="1" applyAlignment="1" applyProtection="1">
      <protection locked="0"/>
    </xf>
    <xf numFmtId="167" fontId="3" fillId="0" borderId="0" xfId="4" applyNumberFormat="1" applyFont="1"/>
    <xf numFmtId="0" fontId="3" fillId="8" borderId="0" xfId="0" applyFont="1" applyFill="1" applyAlignment="1" applyProtection="1">
      <protection locked="0"/>
    </xf>
    <xf numFmtId="0" fontId="3" fillId="9" borderId="0" xfId="0" applyFont="1" applyFill="1" applyAlignment="1" applyProtection="1">
      <protection locked="0"/>
    </xf>
    <xf numFmtId="0" fontId="3" fillId="9" borderId="0" xfId="0" applyFont="1" applyFill="1" applyBorder="1" applyAlignment="1" applyProtection="1">
      <protection locked="0"/>
    </xf>
    <xf numFmtId="0" fontId="1" fillId="8" borderId="11" xfId="0" applyFont="1" applyFill="1" applyBorder="1" applyAlignment="1">
      <alignment vertical="top"/>
    </xf>
    <xf numFmtId="0" fontId="0" fillId="0" borderId="0" xfId="0" applyAlignment="1">
      <alignment horizontal="center" vertical="center"/>
    </xf>
    <xf numFmtId="0" fontId="13" fillId="0" borderId="0" xfId="0" applyFont="1" applyAlignment="1">
      <alignment horizontal="center" vertical="center"/>
    </xf>
    <xf numFmtId="0" fontId="0" fillId="0" borderId="0" xfId="0" applyBorder="1" applyAlignment="1">
      <alignment horizontal="center" vertical="center"/>
    </xf>
    <xf numFmtId="0" fontId="0" fillId="0" borderId="19" xfId="0" applyBorder="1" applyAlignment="1">
      <alignment wrapText="1"/>
    </xf>
    <xf numFmtId="0" fontId="2" fillId="0" borderId="1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35" xfId="0" applyBorder="1" applyAlignment="1">
      <alignment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wrapText="1"/>
    </xf>
    <xf numFmtId="0" fontId="13" fillId="0" borderId="39" xfId="0" applyFont="1" applyBorder="1" applyAlignment="1">
      <alignment horizontal="center" vertical="center"/>
    </xf>
    <xf numFmtId="0" fontId="0" fillId="0" borderId="40" xfId="0" applyBorder="1" applyAlignment="1">
      <alignment horizontal="center" vertical="center"/>
    </xf>
    <xf numFmtId="0" fontId="13" fillId="0" borderId="38" xfId="0" applyFont="1" applyBorder="1" applyAlignment="1">
      <alignment wrapText="1"/>
    </xf>
    <xf numFmtId="0" fontId="0" fillId="0" borderId="39" xfId="0"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0" fillId="0" borderId="44" xfId="0" applyBorder="1" applyAlignment="1">
      <alignment wrapText="1"/>
    </xf>
    <xf numFmtId="0" fontId="13" fillId="0" borderId="45" xfId="0" applyFont="1" applyBorder="1" applyAlignment="1">
      <alignment horizontal="center" vertical="center"/>
    </xf>
    <xf numFmtId="0" fontId="0" fillId="0" borderId="46" xfId="0" applyBorder="1" applyAlignment="1">
      <alignment horizontal="center" vertical="center"/>
    </xf>
    <xf numFmtId="0" fontId="13" fillId="0" borderId="47" xfId="0" applyFont="1" applyBorder="1" applyAlignment="1">
      <alignment wrapText="1"/>
    </xf>
    <xf numFmtId="0" fontId="13" fillId="0" borderId="48" xfId="0" applyFont="1" applyBorder="1" applyAlignment="1">
      <alignment horizontal="center" vertical="center"/>
    </xf>
    <xf numFmtId="0" fontId="0" fillId="0" borderId="49" xfId="0" applyBorder="1" applyAlignment="1">
      <alignment horizontal="center" vertical="center"/>
    </xf>
    <xf numFmtId="0" fontId="0" fillId="0" borderId="47" xfId="0" applyBorder="1" applyAlignment="1">
      <alignment wrapText="1"/>
    </xf>
    <xf numFmtId="0" fontId="0" fillId="0" borderId="48" xfId="0" applyBorder="1" applyAlignment="1">
      <alignment horizontal="center" vertical="center"/>
    </xf>
    <xf numFmtId="0" fontId="13" fillId="0" borderId="49" xfId="0" applyFont="1" applyBorder="1" applyAlignment="1">
      <alignment horizontal="center" vertical="center"/>
    </xf>
    <xf numFmtId="0" fontId="13" fillId="0" borderId="44" xfId="0" applyFont="1" applyBorder="1" applyAlignment="1">
      <alignment wrapText="1"/>
    </xf>
    <xf numFmtId="0" fontId="0" fillId="0" borderId="45" xfId="0" applyBorder="1" applyAlignment="1">
      <alignment horizontal="center" vertical="center"/>
    </xf>
    <xf numFmtId="0" fontId="3" fillId="0" borderId="0" xfId="0" quotePrefix="1" applyFont="1" applyBorder="1" applyAlignment="1" applyProtection="1">
      <protection locked="0"/>
    </xf>
    <xf numFmtId="0" fontId="2" fillId="2" borderId="19" xfId="0" applyFont="1" applyFill="1" applyBorder="1" applyAlignment="1">
      <alignment horizontal="right" wrapText="1"/>
    </xf>
    <xf numFmtId="0" fontId="2" fillId="2" borderId="19" xfId="0" applyFont="1" applyFill="1" applyBorder="1" applyAlignment="1" applyProtection="1">
      <alignment horizontal="center" wrapText="1"/>
      <protection locked="0"/>
    </xf>
    <xf numFmtId="169" fontId="2" fillId="2" borderId="19" xfId="0" applyNumberFormat="1" applyFont="1" applyFill="1" applyBorder="1" applyAlignment="1" applyProtection="1">
      <alignment horizontal="right" wrapText="1"/>
      <protection locked="0"/>
    </xf>
    <xf numFmtId="0" fontId="3" fillId="0" borderId="0" xfId="0" quotePrefix="1" applyFont="1" applyAlignment="1" applyProtection="1">
      <protection locked="0"/>
    </xf>
    <xf numFmtId="169" fontId="3" fillId="0" borderId="0" xfId="0" applyNumberFormat="1" applyFont="1" applyBorder="1" applyAlignment="1" applyProtection="1">
      <protection locked="0"/>
    </xf>
    <xf numFmtId="10" fontId="3" fillId="5" borderId="0" xfId="4" applyFont="1" applyFill="1" applyProtection="1">
      <protection locked="0"/>
    </xf>
    <xf numFmtId="5" fontId="0" fillId="0" borderId="0" xfId="0" applyNumberFormat="1" applyFill="1" applyAlignment="1"/>
    <xf numFmtId="0" fontId="3" fillId="5" borderId="0" xfId="0" applyFont="1" applyFill="1" applyAlignment="1" applyProtection="1">
      <protection locked="0"/>
    </xf>
    <xf numFmtId="0" fontId="9" fillId="0" borderId="5" xfId="0" applyFont="1" applyFill="1" applyBorder="1" applyAlignment="1" applyProtection="1">
      <protection locked="0"/>
    </xf>
    <xf numFmtId="0" fontId="0" fillId="0" borderId="5" xfId="0" applyFill="1" applyBorder="1" applyAlignment="1">
      <alignment horizontal="right"/>
    </xf>
    <xf numFmtId="0" fontId="3" fillId="0" borderId="5" xfId="0" applyFont="1" applyFill="1" applyBorder="1" applyAlignment="1" applyProtection="1">
      <protection locked="0"/>
    </xf>
    <xf numFmtId="169" fontId="3" fillId="0" borderId="5" xfId="0" applyNumberFormat="1" applyFont="1" applyFill="1" applyBorder="1" applyAlignment="1" applyProtection="1">
      <protection locked="0"/>
    </xf>
    <xf numFmtId="6" fontId="3" fillId="0" borderId="5" xfId="0" applyNumberFormat="1" applyFont="1" applyFill="1" applyBorder="1" applyAlignment="1" applyProtection="1">
      <alignment horizontal="right"/>
      <protection locked="0"/>
    </xf>
    <xf numFmtId="0" fontId="7" fillId="0" borderId="10" xfId="0" applyFont="1" applyBorder="1" applyAlignment="1">
      <alignment horizontal="center" wrapText="1"/>
    </xf>
    <xf numFmtId="0" fontId="0" fillId="0" borderId="15" xfId="0" applyBorder="1" applyAlignment="1"/>
    <xf numFmtId="0" fontId="11" fillId="0" borderId="1" xfId="0" applyFont="1" applyBorder="1" applyAlignment="1" applyProtection="1">
      <alignment horizontal="right"/>
      <protection locked="0"/>
    </xf>
    <xf numFmtId="0" fontId="2" fillId="0" borderId="16" xfId="0" applyFont="1" applyFill="1" applyBorder="1" applyAlignment="1" applyProtection="1">
      <alignment horizontal="center"/>
      <protection locked="0"/>
    </xf>
    <xf numFmtId="0" fontId="9" fillId="0" borderId="17" xfId="0" applyFont="1" applyBorder="1" applyAlignment="1">
      <alignment wrapText="1"/>
    </xf>
    <xf numFmtId="0" fontId="9" fillId="0" borderId="17" xfId="0" applyFont="1" applyBorder="1" applyAlignment="1">
      <alignment horizontal="right" wrapText="1"/>
    </xf>
    <xf numFmtId="0" fontId="9" fillId="0" borderId="17" xfId="0" applyFont="1" applyBorder="1" applyAlignment="1" applyProtection="1">
      <alignment horizontal="center" wrapText="1"/>
      <protection locked="0"/>
    </xf>
    <xf numFmtId="0" fontId="9" fillId="0" borderId="17" xfId="0" applyFont="1" applyBorder="1" applyAlignment="1" applyProtection="1">
      <alignment horizontal="right" wrapText="1"/>
      <protection locked="0"/>
    </xf>
    <xf numFmtId="0" fontId="9" fillId="0" borderId="0" xfId="0" applyFont="1" applyBorder="1" applyAlignment="1">
      <alignment horizontal="right"/>
    </xf>
    <xf numFmtId="0" fontId="20" fillId="0" borderId="0" xfId="0" applyFont="1" applyBorder="1" applyAlignment="1" applyProtection="1">
      <alignment horizontal="left"/>
      <protection locked="0"/>
    </xf>
    <xf numFmtId="0" fontId="9" fillId="0" borderId="0" xfId="0" applyFont="1" applyAlignment="1" applyProtection="1">
      <alignment horizontal="right"/>
      <protection locked="0"/>
    </xf>
    <xf numFmtId="0" fontId="20" fillId="0" borderId="0" xfId="0" applyFont="1" applyAlignment="1">
      <alignment horizontal="left"/>
    </xf>
    <xf numFmtId="3" fontId="9" fillId="0" borderId="17" xfId="0" applyNumberFormat="1" applyFont="1" applyBorder="1" applyAlignment="1" applyProtection="1">
      <alignment horizontal="center" wrapText="1"/>
      <protection locked="0"/>
    </xf>
    <xf numFmtId="169" fontId="9" fillId="0" borderId="17" xfId="0" applyNumberFormat="1" applyFont="1" applyBorder="1" applyAlignment="1" applyProtection="1">
      <alignment horizontal="right" wrapText="1"/>
      <protection locked="0"/>
    </xf>
    <xf numFmtId="169" fontId="9" fillId="0" borderId="0" xfId="0" applyNumberFormat="1" applyFont="1" applyBorder="1" applyAlignment="1"/>
    <xf numFmtId="0" fontId="9" fillId="0" borderId="9" xfId="0" applyFont="1" applyBorder="1" applyAlignment="1" applyProtection="1">
      <alignment horizontal="right"/>
      <protection locked="0"/>
    </xf>
    <xf numFmtId="0" fontId="9" fillId="0" borderId="1" xfId="0" applyFont="1" applyBorder="1" applyAlignment="1" applyProtection="1">
      <alignment horizontal="right"/>
      <protection locked="0"/>
    </xf>
    <xf numFmtId="3" fontId="3" fillId="0" borderId="0" xfId="0" applyNumberFormat="1" applyFont="1" applyAlignment="1"/>
    <xf numFmtId="169" fontId="3" fillId="0" borderId="0" xfId="0" applyNumberFormat="1" applyFont="1" applyAlignment="1"/>
    <xf numFmtId="0" fontId="9" fillId="0" borderId="0" xfId="0" applyFont="1" applyAlignment="1">
      <alignment horizontal="left"/>
    </xf>
    <xf numFmtId="0" fontId="9" fillId="0" borderId="0" xfId="0" applyFont="1" applyAlignment="1">
      <alignment horizontal="right"/>
    </xf>
    <xf numFmtId="169" fontId="9" fillId="0" borderId="9" xfId="0" applyNumberFormat="1" applyFont="1" applyBorder="1" applyAlignment="1" applyProtection="1">
      <alignment horizontal="right"/>
      <protection locked="0"/>
    </xf>
    <xf numFmtId="167" fontId="3" fillId="0" borderId="0" xfId="0" applyNumberFormat="1" applyFont="1" applyAlignment="1"/>
    <xf numFmtId="167" fontId="3" fillId="0" borderId="1" xfId="0" applyNumberFormat="1" applyFont="1" applyBorder="1" applyAlignment="1"/>
    <xf numFmtId="167" fontId="9" fillId="0" borderId="17" xfId="0" applyNumberFormat="1" applyFont="1" applyBorder="1" applyAlignment="1">
      <alignment wrapText="1"/>
    </xf>
    <xf numFmtId="167" fontId="3" fillId="3" borderId="0" xfId="0" applyNumberFormat="1" applyFont="1" applyFill="1" applyBorder="1" applyAlignment="1"/>
    <xf numFmtId="167" fontId="3" fillId="0" borderId="0" xfId="0" applyNumberFormat="1" applyFont="1" applyBorder="1" applyAlignment="1" applyProtection="1">
      <protection locked="0"/>
    </xf>
    <xf numFmtId="167" fontId="3" fillId="3" borderId="0" xfId="0" applyNumberFormat="1" applyFont="1" applyFill="1" applyAlignment="1" applyProtection="1">
      <protection locked="0"/>
    </xf>
    <xf numFmtId="167" fontId="3" fillId="0" borderId="0" xfId="0" applyNumberFormat="1" applyFont="1" applyAlignment="1" applyProtection="1">
      <protection locked="0"/>
    </xf>
    <xf numFmtId="167" fontId="3" fillId="0" borderId="9" xfId="0" applyNumberFormat="1" applyFont="1" applyBorder="1" applyAlignment="1" applyProtection="1">
      <protection locked="0"/>
    </xf>
    <xf numFmtId="0" fontId="3" fillId="0" borderId="0" xfId="0" applyNumberFormat="1" applyFont="1" applyAlignment="1"/>
    <xf numFmtId="167" fontId="3" fillId="3" borderId="0" xfId="0" applyNumberFormat="1" applyFont="1" applyFill="1" applyBorder="1" applyAlignment="1" applyProtection="1">
      <protection locked="0"/>
    </xf>
    <xf numFmtId="167" fontId="3" fillId="3" borderId="0" xfId="0" applyNumberFormat="1" applyFont="1" applyFill="1" applyAlignment="1"/>
    <xf numFmtId="167" fontId="3" fillId="0" borderId="5" xfId="0" applyNumberFormat="1" applyFont="1" applyBorder="1" applyAlignment="1" applyProtection="1">
      <protection locked="0"/>
    </xf>
    <xf numFmtId="0" fontId="20" fillId="0" borderId="0" xfId="0" applyFont="1" applyBorder="1" applyAlignment="1"/>
    <xf numFmtId="0" fontId="20" fillId="0" borderId="0" xfId="0" applyFont="1" applyBorder="1" applyAlignment="1" applyProtection="1">
      <alignment horizontal="left"/>
    </xf>
    <xf numFmtId="0" fontId="3" fillId="0" borderId="1" xfId="0" applyFont="1" applyBorder="1" applyAlignment="1">
      <alignment wrapText="1"/>
    </xf>
    <xf numFmtId="0" fontId="9" fillId="0" borderId="0" xfId="0" applyFont="1" applyAlignment="1" applyProtection="1"/>
    <xf numFmtId="0" fontId="9" fillId="0" borderId="0" xfId="0" applyFont="1" applyAlignment="1" applyProtection="1">
      <alignment horizontal="right"/>
    </xf>
    <xf numFmtId="169" fontId="3" fillId="0" borderId="0" xfId="0" applyNumberFormat="1" applyFont="1" applyFill="1" applyBorder="1" applyAlignment="1" applyProtection="1">
      <protection locked="0"/>
    </xf>
    <xf numFmtId="0" fontId="3" fillId="0" borderId="0" xfId="0" applyFont="1" applyFill="1" applyBorder="1" applyAlignment="1">
      <alignment horizontal="right"/>
    </xf>
    <xf numFmtId="0" fontId="3" fillId="0" borderId="23" xfId="0" applyFont="1" applyBorder="1" applyAlignment="1"/>
    <xf numFmtId="0" fontId="3" fillId="3" borderId="0" xfId="0" applyFont="1" applyFill="1" applyAlignment="1">
      <alignment horizontal="right"/>
    </xf>
    <xf numFmtId="0" fontId="9" fillId="0" borderId="0" xfId="0" applyFont="1" applyFill="1" applyAlignment="1"/>
    <xf numFmtId="0" fontId="9" fillId="2" borderId="19" xfId="0" applyFont="1" applyFill="1" applyBorder="1" applyAlignment="1">
      <alignment wrapText="1"/>
    </xf>
    <xf numFmtId="0" fontId="9" fillId="2" borderId="19" xfId="0" applyFont="1" applyFill="1" applyBorder="1" applyAlignment="1">
      <alignment horizontal="right" wrapText="1"/>
    </xf>
    <xf numFmtId="0" fontId="9" fillId="2" borderId="19" xfId="0" applyFont="1" applyFill="1" applyBorder="1" applyAlignment="1" applyProtection="1">
      <alignment horizontal="center" wrapText="1"/>
      <protection locked="0"/>
    </xf>
    <xf numFmtId="169" fontId="9" fillId="2" borderId="19" xfId="0" applyNumberFormat="1" applyFont="1" applyFill="1" applyBorder="1" applyAlignment="1" applyProtection="1">
      <alignment horizontal="right" wrapText="1"/>
      <protection locked="0"/>
    </xf>
    <xf numFmtId="169" fontId="9" fillId="0" borderId="0" xfId="0" applyNumberFormat="1" applyFont="1" applyBorder="1" applyAlignment="1" applyProtection="1">
      <alignment horizontal="right"/>
      <protection locked="0"/>
    </xf>
    <xf numFmtId="169" fontId="9" fillId="0" borderId="1" xfId="0" applyNumberFormat="1" applyFont="1" applyBorder="1" applyAlignment="1" applyProtection="1">
      <alignment horizontal="right"/>
      <protection locked="0"/>
    </xf>
    <xf numFmtId="0" fontId="3" fillId="0" borderId="0" xfId="0" applyFont="1" applyFill="1" applyBorder="1" applyAlignment="1" applyProtection="1">
      <alignment horizontal="right"/>
      <protection locked="0"/>
    </xf>
    <xf numFmtId="17" fontId="3" fillId="0" borderId="0" xfId="0" applyNumberFormat="1" applyFont="1" applyAlignment="1" applyProtection="1">
      <protection hidden="1"/>
    </xf>
    <xf numFmtId="0" fontId="3" fillId="0" borderId="0" xfId="0" applyFont="1" applyAlignment="1" applyProtection="1">
      <protection hidden="1"/>
    </xf>
    <xf numFmtId="0" fontId="3" fillId="0" borderId="0" xfId="0" applyFont="1" applyAlignment="1" applyProtection="1">
      <alignment wrapText="1"/>
      <protection locked="0"/>
    </xf>
    <xf numFmtId="169" fontId="3" fillId="0" borderId="0" xfId="0" applyNumberFormat="1" applyFont="1" applyFill="1" applyAlignment="1"/>
    <xf numFmtId="0" fontId="2" fillId="0" borderId="0" xfId="0" applyFont="1" applyFill="1" applyAlignment="1" applyProtection="1">
      <protection locked="0"/>
    </xf>
    <xf numFmtId="0" fontId="3" fillId="0" borderId="0" xfId="0" applyFont="1" applyFill="1" applyAlignment="1" applyProtection="1">
      <alignment horizontal="left" wrapText="1"/>
      <protection locked="0"/>
    </xf>
    <xf numFmtId="0" fontId="2" fillId="3" borderId="0" xfId="0" applyFont="1" applyFill="1" applyAlignment="1" applyProtection="1">
      <alignment horizontal="left"/>
      <protection locked="0"/>
    </xf>
    <xf numFmtId="0" fontId="2" fillId="0" borderId="0" xfId="0" applyFont="1" applyFill="1" applyBorder="1" applyAlignment="1" applyProtection="1">
      <alignment horizontal="left"/>
      <protection locked="0"/>
    </xf>
    <xf numFmtId="0" fontId="3" fillId="0" borderId="0" xfId="0" applyFont="1" applyFill="1" applyAlignment="1">
      <alignment horizontal="left"/>
    </xf>
    <xf numFmtId="0" fontId="12" fillId="8" borderId="0" xfId="0" applyFont="1" applyFill="1" applyBorder="1" applyAlignment="1" applyProtection="1">
      <alignment horizontal="left" wrapText="1"/>
      <protection locked="0"/>
    </xf>
    <xf numFmtId="0" fontId="12" fillId="8" borderId="0" xfId="0" applyFont="1" applyFill="1" applyBorder="1" applyAlignment="1" applyProtection="1">
      <protection locked="0"/>
    </xf>
    <xf numFmtId="0" fontId="0" fillId="0" borderId="11" xfId="0" applyBorder="1" applyAlignment="1"/>
    <xf numFmtId="0" fontId="11" fillId="0" borderId="9" xfId="0" applyFont="1" applyBorder="1" applyAlignment="1" applyProtection="1">
      <alignment horizontal="right"/>
      <protection locked="0"/>
    </xf>
    <xf numFmtId="0" fontId="2" fillId="0" borderId="10" xfId="0" applyFont="1" applyFill="1" applyBorder="1" applyAlignment="1" applyProtection="1">
      <alignment horizontal="center"/>
      <protection locked="0"/>
    </xf>
    <xf numFmtId="0" fontId="3" fillId="0" borderId="0" xfId="0" applyFont="1" applyFill="1" applyBorder="1" applyAlignment="1" applyProtection="1">
      <alignment horizontal="left" wrapText="1"/>
      <protection locked="0"/>
    </xf>
    <xf numFmtId="2" fontId="3" fillId="0" borderId="0" xfId="0" applyNumberFormat="1" applyFont="1" applyAlignment="1">
      <alignment horizontal="right"/>
    </xf>
    <xf numFmtId="2" fontId="3" fillId="0" borderId="0" xfId="0" applyNumberFormat="1" applyFont="1" applyAlignment="1">
      <alignment horizontal="left"/>
    </xf>
    <xf numFmtId="0" fontId="3" fillId="0" borderId="23" xfId="0" applyFont="1" applyBorder="1" applyAlignment="1" applyProtection="1">
      <protection locked="0"/>
    </xf>
    <xf numFmtId="0" fontId="3" fillId="0" borderId="23" xfId="0" applyFont="1" applyBorder="1" applyAlignment="1" applyProtection="1">
      <alignment horizontal="right"/>
      <protection locked="0"/>
    </xf>
    <xf numFmtId="9" fontId="3" fillId="0" borderId="23" xfId="0" applyNumberFormat="1" applyFont="1" applyBorder="1" applyAlignment="1"/>
    <xf numFmtId="167" fontId="3" fillId="0" borderId="23" xfId="0" applyNumberFormat="1" applyFont="1" applyBorder="1" applyAlignment="1" applyProtection="1">
      <protection locked="0"/>
    </xf>
    <xf numFmtId="5" fontId="3" fillId="0" borderId="5" xfId="0" applyNumberFormat="1" applyFont="1" applyFill="1" applyBorder="1" applyAlignment="1" applyProtection="1">
      <protection locked="0"/>
    </xf>
    <xf numFmtId="167" fontId="3" fillId="0" borderId="5" xfId="0" applyNumberFormat="1" applyFont="1" applyBorder="1" applyAlignment="1" applyProtection="1">
      <alignment wrapText="1"/>
      <protection locked="0"/>
    </xf>
    <xf numFmtId="9" fontId="3" fillId="0" borderId="1" xfId="0" applyNumberFormat="1" applyFont="1" applyBorder="1" applyAlignment="1">
      <alignment horizontal="right" wrapText="1"/>
    </xf>
    <xf numFmtId="167" fontId="3" fillId="0" borderId="0" xfId="0" applyNumberFormat="1" applyFont="1" applyBorder="1" applyAlignment="1"/>
    <xf numFmtId="169" fontId="3" fillId="0" borderId="23" xfId="0" applyNumberFormat="1" applyFont="1" applyBorder="1" applyAlignment="1" applyProtection="1">
      <alignment horizontal="right"/>
      <protection locked="0"/>
    </xf>
    <xf numFmtId="169" fontId="3" fillId="0" borderId="5" xfId="0" applyNumberFormat="1" applyFont="1" applyBorder="1" applyAlignment="1" applyProtection="1">
      <alignment horizontal="right"/>
      <protection locked="0"/>
    </xf>
    <xf numFmtId="0" fontId="3" fillId="0" borderId="29" xfId="0" applyFont="1" applyBorder="1" applyAlignment="1">
      <alignment wrapText="1"/>
    </xf>
    <xf numFmtId="0" fontId="3" fillId="0" borderId="28" xfId="0" applyFont="1" applyBorder="1" applyAlignment="1">
      <alignment wrapText="1"/>
    </xf>
    <xf numFmtId="0" fontId="3" fillId="0" borderId="13" xfId="0" applyFont="1" applyBorder="1" applyAlignment="1">
      <alignment horizontal="right"/>
    </xf>
    <xf numFmtId="1" fontId="9" fillId="0" borderId="1" xfId="0" applyNumberFormat="1" applyFont="1" applyFill="1" applyBorder="1" applyAlignment="1" applyProtection="1">
      <alignment horizontal="right"/>
      <protection locked="0"/>
    </xf>
    <xf numFmtId="0" fontId="2" fillId="8" borderId="34" xfId="0" applyFont="1" applyFill="1" applyBorder="1" applyAlignment="1">
      <alignment horizontal="left" vertical="center"/>
    </xf>
    <xf numFmtId="0" fontId="2" fillId="8" borderId="6" xfId="0" applyFont="1" applyFill="1" applyBorder="1" applyAlignment="1">
      <alignment horizontal="left" vertical="center"/>
    </xf>
    <xf numFmtId="0" fontId="2" fillId="8" borderId="12" xfId="0" applyFont="1" applyFill="1" applyBorder="1" applyAlignment="1">
      <alignment horizontal="left" vertical="center"/>
    </xf>
    <xf numFmtId="0" fontId="2" fillId="8" borderId="3" xfId="0" applyFont="1" applyFill="1" applyBorder="1" applyAlignment="1">
      <alignment horizontal="left" vertical="center"/>
    </xf>
    <xf numFmtId="0" fontId="2" fillId="8" borderId="15" xfId="0" applyFont="1" applyFill="1" applyBorder="1" applyAlignment="1">
      <alignment horizontal="left" vertical="center"/>
    </xf>
    <xf numFmtId="0" fontId="2" fillId="8" borderId="32" xfId="0" applyFont="1" applyFill="1" applyBorder="1" applyAlignment="1">
      <alignment horizontal="left" vertical="center"/>
    </xf>
    <xf numFmtId="0" fontId="0" fillId="0" borderId="30" xfId="0" applyBorder="1" applyAlignment="1">
      <alignment horizontal="center"/>
    </xf>
    <xf numFmtId="0" fontId="0" fillId="0" borderId="19" xfId="0" applyBorder="1" applyAlignment="1">
      <alignment horizontal="center"/>
    </xf>
    <xf numFmtId="0" fontId="2" fillId="8" borderId="11" xfId="0" applyFont="1" applyFill="1" applyBorder="1" applyAlignment="1">
      <alignment horizontal="left" vertical="center"/>
    </xf>
    <xf numFmtId="0" fontId="2" fillId="8" borderId="33" xfId="0" applyFont="1" applyFill="1" applyBorder="1" applyAlignment="1">
      <alignment horizontal="left" vertical="center"/>
    </xf>
    <xf numFmtId="0" fontId="2" fillId="8" borderId="20" xfId="0" applyFont="1" applyFill="1" applyBorder="1" applyAlignment="1">
      <alignment horizontal="left" vertical="center"/>
    </xf>
    <xf numFmtId="0" fontId="2" fillId="8" borderId="7" xfId="0" applyFont="1" applyFill="1" applyBorder="1" applyAlignment="1">
      <alignment horizontal="left" vertical="center"/>
    </xf>
    <xf numFmtId="0" fontId="2" fillId="8" borderId="34" xfId="0" applyFont="1" applyFill="1" applyBorder="1" applyAlignment="1">
      <alignment horizontal="left" vertical="center" wrapText="1"/>
    </xf>
    <xf numFmtId="0" fontId="2" fillId="8" borderId="6"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8" borderId="20" xfId="0" applyFont="1" applyFill="1" applyBorder="1" applyAlignment="1">
      <alignment horizontal="left" vertical="center" wrapText="1"/>
    </xf>
    <xf numFmtId="0" fontId="2" fillId="8" borderId="7" xfId="0" applyFont="1" applyFill="1" applyBorder="1" applyAlignment="1">
      <alignment horizontal="left" vertical="center" wrapText="1"/>
    </xf>
    <xf numFmtId="0" fontId="9" fillId="0" borderId="19" xfId="0" applyFont="1" applyBorder="1" applyAlignment="1" applyProtection="1">
      <alignment horizontal="left" vertical="center" wrapText="1"/>
    </xf>
  </cellXfs>
  <cellStyles count="5">
    <cellStyle name="Currency" xfId="1" builtinId="4"/>
    <cellStyle name="Currency 2" xfId="4"/>
    <cellStyle name="Normal" xfId="0" builtinId="0"/>
    <cellStyle name="Normal 2" xfId="3"/>
    <cellStyle name="TitleBox"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E2E2E2"/>
      <color rgb="FFE6E6E6"/>
      <color rgb="FFE0E0E0"/>
      <color rgb="FFDDDDDD"/>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23</xdr:col>
      <xdr:colOff>371475</xdr:colOff>
      <xdr:row>36</xdr:row>
      <xdr:rowOff>114300</xdr:rowOff>
    </xdr:to>
    <xdr:pic>
      <xdr:nvPicPr>
        <xdr:cNvPr id="1228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5268575" y="714375"/>
          <a:ext cx="5705475" cy="6896100"/>
        </a:xfrm>
        <a:prstGeom prst="rect">
          <a:avLst/>
        </a:prstGeom>
        <a:noFill/>
      </xdr:spPr>
    </xdr:pic>
    <xdr:clientData/>
  </xdr:twoCellAnchor>
  <xdr:twoCellAnchor editAs="oneCell">
    <xdr:from>
      <xdr:col>11</xdr:col>
      <xdr:colOff>0</xdr:colOff>
      <xdr:row>36</xdr:row>
      <xdr:rowOff>0</xdr:rowOff>
    </xdr:from>
    <xdr:to>
      <xdr:col>13</xdr:col>
      <xdr:colOff>0</xdr:colOff>
      <xdr:row>61</xdr:row>
      <xdr:rowOff>189714</xdr:rowOff>
    </xdr:to>
    <xdr:pic>
      <xdr:nvPicPr>
        <xdr:cNvPr id="1229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347200" y="7505700"/>
          <a:ext cx="3644900" cy="5523714"/>
        </a:xfrm>
        <a:prstGeom prst="rect">
          <a:avLst/>
        </a:prstGeom>
        <a:noFill/>
      </xdr:spPr>
    </xdr:pic>
    <xdr:clientData/>
  </xdr:twoCellAnchor>
  <xdr:twoCellAnchor editAs="oneCell">
    <xdr:from>
      <xdr:col>16</xdr:col>
      <xdr:colOff>12700</xdr:colOff>
      <xdr:row>38</xdr:row>
      <xdr:rowOff>25400</xdr:rowOff>
    </xdr:from>
    <xdr:to>
      <xdr:col>21</xdr:col>
      <xdr:colOff>203200</xdr:colOff>
      <xdr:row>54</xdr:row>
      <xdr:rowOff>159096</xdr:rowOff>
    </xdr:to>
    <xdr:pic>
      <xdr:nvPicPr>
        <xdr:cNvPr id="1229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5290800" y="7912100"/>
          <a:ext cx="4000500" cy="375319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2</xdr:row>
          <xdr:rowOff>104775</xdr:rowOff>
        </xdr:from>
        <xdr:to>
          <xdr:col>1</xdr:col>
          <xdr:colOff>581025</xdr:colOff>
          <xdr:row>3</xdr:row>
          <xdr:rowOff>304800</xdr:rowOff>
        </xdr:to>
        <xdr:sp macro="" textlink="">
          <xdr:nvSpPr>
            <xdr:cNvPr id="11265" name="Button 1" hidden="1">
              <a:extLst>
                <a:ext uri="{63B3BB69-23CF-44E3-9099-C40C66FF867C}">
                  <a14:compatExt spid="_x0000_s11265"/>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en-US" sz="1200" b="0" i="0" u="none" strike="noStrike" baseline="0">
                  <a:solidFill>
                    <a:srgbClr val="000000"/>
                  </a:solidFill>
                  <a:latin typeface="Arial"/>
                  <a:cs typeface="Arial"/>
                </a:rPr>
                <a:t>Clear All Data</a:t>
              </a:r>
              <a:endParaRPr lang="en-U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466725</xdr:colOff>
          <xdr:row>5</xdr:row>
          <xdr:rowOff>0</xdr:rowOff>
        </xdr:from>
        <xdr:to>
          <xdr:col>9</xdr:col>
          <xdr:colOff>9525</xdr:colOff>
          <xdr:row>6</xdr:row>
          <xdr:rowOff>38100</xdr:rowOff>
        </xdr:to>
        <xdr:sp macro="" textlink="">
          <xdr:nvSpPr>
            <xdr:cNvPr id="11266" name="Button 2" hidden="1">
              <a:extLst>
                <a:ext uri="{63B3BB69-23CF-44E3-9099-C40C66FF867C}">
                  <a14:compatExt spid="_x0000_s11266"/>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en-US" sz="1200" b="0" i="0" u="none" strike="noStrike" baseline="0">
                  <a:solidFill>
                    <a:srgbClr val="000000"/>
                  </a:solidFill>
                  <a:latin typeface="Arial"/>
                  <a:cs typeface="Arial"/>
                </a:rPr>
                <a:t>Dup Buildings</a:t>
              </a:r>
              <a:endParaRPr lang="en-U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104775</xdr:colOff>
          <xdr:row>5</xdr:row>
          <xdr:rowOff>0</xdr:rowOff>
        </xdr:from>
        <xdr:to>
          <xdr:col>10</xdr:col>
          <xdr:colOff>523875</xdr:colOff>
          <xdr:row>6</xdr:row>
          <xdr:rowOff>38100</xdr:rowOff>
        </xdr:to>
        <xdr:sp macro="" textlink="">
          <xdr:nvSpPr>
            <xdr:cNvPr id="11268" name="Button 4" hidden="1">
              <a:extLst>
                <a:ext uri="{63B3BB69-23CF-44E3-9099-C40C66FF867C}">
                  <a14:compatExt spid="_x0000_s11268"/>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en-US" sz="1200" b="0" i="0" u="none" strike="noStrike" baseline="0">
                  <a:solidFill>
                    <a:srgbClr val="000000"/>
                  </a:solidFill>
                  <a:latin typeface="Arial"/>
                  <a:cs typeface="Arial"/>
                </a:rPr>
                <a:t>Dup Chemicals</a:t>
              </a:r>
              <a:endParaRPr lang="en-U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5</xdr:row>
          <xdr:rowOff>0</xdr:rowOff>
        </xdr:from>
        <xdr:to>
          <xdr:col>1</xdr:col>
          <xdr:colOff>390525</xdr:colOff>
          <xdr:row>6</xdr:row>
          <xdr:rowOff>57150</xdr:rowOff>
        </xdr:to>
        <xdr:sp macro="" textlink="">
          <xdr:nvSpPr>
            <xdr:cNvPr id="11269" name="Button 5" hidden="1">
              <a:extLst>
                <a:ext uri="{63B3BB69-23CF-44E3-9099-C40C66FF867C}">
                  <a14:compatExt spid="_x0000_s11269"/>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en-US" sz="1200" b="0" i="0" u="none" strike="noStrike" baseline="0">
                  <a:solidFill>
                    <a:srgbClr val="000000"/>
                  </a:solidFill>
                  <a:latin typeface="Arial"/>
                  <a:cs typeface="Arial"/>
                </a:rPr>
                <a:t>Dup Open Pit</a:t>
              </a:r>
              <a:endParaRPr lang="en-U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542925</xdr:colOff>
          <xdr:row>5</xdr:row>
          <xdr:rowOff>0</xdr:rowOff>
        </xdr:from>
        <xdr:to>
          <xdr:col>7</xdr:col>
          <xdr:colOff>161925</xdr:colOff>
          <xdr:row>6</xdr:row>
          <xdr:rowOff>76200</xdr:rowOff>
        </xdr:to>
        <xdr:sp macro="" textlink="">
          <xdr:nvSpPr>
            <xdr:cNvPr id="11270" name="Button 6" hidden="1">
              <a:extLst>
                <a:ext uri="{63B3BB69-23CF-44E3-9099-C40C66FF867C}">
                  <a14:compatExt spid="_x0000_s11270"/>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en-US" sz="1200" b="0" i="0" u="none" strike="noStrike" baseline="0">
                  <a:solidFill>
                    <a:srgbClr val="000000"/>
                  </a:solidFill>
                  <a:latin typeface="Arial"/>
                  <a:cs typeface="Arial"/>
                </a:rPr>
                <a:t>Dup Rock Pile</a:t>
              </a:r>
              <a:endParaRPr lang="en-U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5</xdr:row>
          <xdr:rowOff>19050</xdr:rowOff>
        </xdr:from>
        <xdr:to>
          <xdr:col>5</xdr:col>
          <xdr:colOff>371475</xdr:colOff>
          <xdr:row>6</xdr:row>
          <xdr:rowOff>95250</xdr:rowOff>
        </xdr:to>
        <xdr:sp macro="" textlink="">
          <xdr:nvSpPr>
            <xdr:cNvPr id="11271" name="Button 7" hidden="1">
              <a:extLst>
                <a:ext uri="{63B3BB69-23CF-44E3-9099-C40C66FF867C}">
                  <a14:compatExt spid="_x0000_s11271"/>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en-US" sz="1200" b="0" i="0" u="none" strike="noStrike" baseline="0">
                  <a:solidFill>
                    <a:srgbClr val="000000"/>
                  </a:solidFill>
                  <a:latin typeface="Arial"/>
                  <a:cs typeface="Arial"/>
                </a:rPr>
                <a:t>Dup Tailings</a:t>
              </a:r>
              <a:endParaRPr lang="en-U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5</xdr:row>
          <xdr:rowOff>0</xdr:rowOff>
        </xdr:from>
        <xdr:to>
          <xdr:col>3</xdr:col>
          <xdr:colOff>581025</xdr:colOff>
          <xdr:row>6</xdr:row>
          <xdr:rowOff>76200</xdr:rowOff>
        </xdr:to>
        <xdr:sp macro="" textlink="">
          <xdr:nvSpPr>
            <xdr:cNvPr id="11272" name="Button 8" hidden="1">
              <a:extLst>
                <a:ext uri="{63B3BB69-23CF-44E3-9099-C40C66FF867C}">
                  <a14:compatExt spid="_x0000_s11272"/>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en-US" sz="1200" b="0" i="0" u="none" strike="noStrike" baseline="0">
                  <a:solidFill>
                    <a:srgbClr val="000000"/>
                  </a:solidFill>
                  <a:latin typeface="Arial"/>
                  <a:cs typeface="Arial"/>
                </a:rPr>
                <a:t>Dup Underground</a:t>
              </a:r>
              <a:endParaRPr lang="en-U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8</xdr:row>
          <xdr:rowOff>28575</xdr:rowOff>
        </xdr:from>
        <xdr:to>
          <xdr:col>1</xdr:col>
          <xdr:colOff>657225</xdr:colOff>
          <xdr:row>9</xdr:row>
          <xdr:rowOff>104775</xdr:rowOff>
        </xdr:to>
        <xdr:sp macro="" textlink="">
          <xdr:nvSpPr>
            <xdr:cNvPr id="11273" name="Button 9" hidden="1">
              <a:extLst>
                <a:ext uri="{63B3BB69-23CF-44E3-9099-C40C66FF867C}">
                  <a14:compatExt spid="_x0000_s11273"/>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en-US" sz="1200" b="0" i="0" u="none" strike="noStrike" baseline="0">
                  <a:solidFill>
                    <a:srgbClr val="000000"/>
                  </a:solidFill>
                  <a:latin typeface="Arial"/>
                  <a:cs typeface="Arial"/>
                </a:rPr>
                <a:t>Show Unit Costs</a:t>
              </a:r>
              <a:endParaRPr lang="en-U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11</xdr:row>
          <xdr:rowOff>28575</xdr:rowOff>
        </xdr:from>
        <xdr:to>
          <xdr:col>1</xdr:col>
          <xdr:colOff>542925</xdr:colOff>
          <xdr:row>12</xdr:row>
          <xdr:rowOff>104775</xdr:rowOff>
        </xdr:to>
        <xdr:sp macro="" textlink="">
          <xdr:nvSpPr>
            <xdr:cNvPr id="11274" name="Button 10" hidden="1">
              <a:extLst>
                <a:ext uri="{63B3BB69-23CF-44E3-9099-C40C66FF867C}">
                  <a14:compatExt spid="_x0000_s11274"/>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en-US" sz="1200" b="0" i="0" u="none" strike="noStrike" baseline="0">
                  <a:solidFill>
                    <a:srgbClr val="000000"/>
                  </a:solidFill>
                  <a:latin typeface="Arial"/>
                  <a:cs typeface="Arial"/>
                </a:rPr>
                <a:t>Print All</a:t>
              </a:r>
              <a:endParaRPr lang="en-US"/>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69"/>
  <sheetViews>
    <sheetView tabSelected="1" zoomScale="75" zoomScaleNormal="75" workbookViewId="0">
      <selection activeCell="B2" sqref="B2"/>
    </sheetView>
  </sheetViews>
  <sheetFormatPr defaultRowHeight="15.75" x14ac:dyDescent="0.25"/>
  <cols>
    <col min="1" max="1" width="4" customWidth="1"/>
    <col min="2" max="2" width="14.88671875" style="2" customWidth="1"/>
    <col min="3" max="3" width="104.5546875" style="8" customWidth="1"/>
    <col min="4" max="4" width="10.88671875" style="338" customWidth="1"/>
    <col min="5" max="5" width="9.44140625" style="338" customWidth="1"/>
    <col min="6" max="6" width="19.21875" customWidth="1"/>
  </cols>
  <sheetData>
    <row r="1" spans="1:8" ht="27.75" customHeight="1" x14ac:dyDescent="0.3">
      <c r="A1" s="152" t="s">
        <v>196</v>
      </c>
      <c r="B1" s="153"/>
      <c r="C1" s="381" t="s">
        <v>161</v>
      </c>
    </row>
    <row r="2" spans="1:8" ht="28.5" customHeight="1" thickBot="1" x14ac:dyDescent="0.35">
      <c r="A2" s="382"/>
      <c r="B2" s="383" t="s">
        <v>693</v>
      </c>
      <c r="C2" s="384" t="s">
        <v>531</v>
      </c>
      <c r="F2" t="s">
        <v>356</v>
      </c>
      <c r="G2" t="s">
        <v>356</v>
      </c>
      <c r="H2" t="s">
        <v>356</v>
      </c>
    </row>
    <row r="3" spans="1:8" ht="28.5" customHeight="1" x14ac:dyDescent="0.3">
      <c r="A3" s="443"/>
      <c r="B3" s="444"/>
      <c r="C3" s="445" t="s">
        <v>816</v>
      </c>
    </row>
    <row r="4" spans="1:8" ht="19.5" thickBot="1" x14ac:dyDescent="0.35">
      <c r="A4" s="382"/>
      <c r="B4" s="383"/>
      <c r="C4" s="384" t="s">
        <v>817</v>
      </c>
    </row>
    <row r="5" spans="1:8" ht="22.5" customHeight="1" x14ac:dyDescent="0.25">
      <c r="A5" s="154" t="s">
        <v>193</v>
      </c>
      <c r="B5" s="155"/>
      <c r="C5" s="156" t="s">
        <v>361</v>
      </c>
      <c r="F5" t="s">
        <v>356</v>
      </c>
      <c r="G5" t="s">
        <v>356</v>
      </c>
      <c r="H5" t="s">
        <v>356</v>
      </c>
    </row>
    <row r="6" spans="1:8" s="39" customFormat="1" ht="30" x14ac:dyDescent="0.2">
      <c r="A6" s="157"/>
      <c r="B6" s="328" t="s">
        <v>185</v>
      </c>
      <c r="C6" s="304" t="s">
        <v>535</v>
      </c>
      <c r="D6" s="339"/>
      <c r="E6" s="339"/>
      <c r="F6" s="39" t="s">
        <v>356</v>
      </c>
      <c r="G6" s="39" t="s">
        <v>356</v>
      </c>
      <c r="H6" s="39" t="s">
        <v>356</v>
      </c>
    </row>
    <row r="7" spans="1:8" s="39" customFormat="1" ht="45" x14ac:dyDescent="0.2">
      <c r="A7" s="157"/>
      <c r="B7" s="328" t="s">
        <v>186</v>
      </c>
      <c r="C7" s="304" t="s">
        <v>362</v>
      </c>
      <c r="D7" s="339"/>
      <c r="E7" s="339"/>
      <c r="F7" s="39" t="s">
        <v>356</v>
      </c>
      <c r="G7" s="39" t="s">
        <v>356</v>
      </c>
      <c r="H7" s="39" t="s">
        <v>356</v>
      </c>
    </row>
    <row r="8" spans="1:8" s="39" customFormat="1" ht="30" x14ac:dyDescent="0.2">
      <c r="A8" s="157"/>
      <c r="B8" s="328" t="s">
        <v>187</v>
      </c>
      <c r="C8" s="304" t="s">
        <v>465</v>
      </c>
      <c r="D8" s="339"/>
      <c r="E8" s="339"/>
      <c r="F8" s="39" t="s">
        <v>356</v>
      </c>
      <c r="G8" s="39" t="s">
        <v>356</v>
      </c>
      <c r="H8" s="39" t="s">
        <v>356</v>
      </c>
    </row>
    <row r="9" spans="1:8" s="39" customFormat="1" ht="30" x14ac:dyDescent="0.2">
      <c r="A9" s="157"/>
      <c r="B9" s="328" t="s">
        <v>160</v>
      </c>
      <c r="C9" s="304" t="s">
        <v>464</v>
      </c>
      <c r="D9" s="339"/>
      <c r="E9" s="339"/>
      <c r="F9" s="39" t="s">
        <v>356</v>
      </c>
      <c r="G9" s="39" t="s">
        <v>356</v>
      </c>
      <c r="H9" s="39" t="s">
        <v>356</v>
      </c>
    </row>
    <row r="10" spans="1:8" s="39" customFormat="1" x14ac:dyDescent="0.2">
      <c r="A10" s="157"/>
      <c r="B10" s="158" t="s">
        <v>188</v>
      </c>
      <c r="C10" s="159" t="s">
        <v>363</v>
      </c>
      <c r="D10" s="339"/>
      <c r="E10" s="339"/>
      <c r="F10" s="39" t="s">
        <v>356</v>
      </c>
      <c r="G10" s="39" t="s">
        <v>356</v>
      </c>
      <c r="H10" s="39" t="s">
        <v>356</v>
      </c>
    </row>
    <row r="11" spans="1:8" ht="21" customHeight="1" thickBot="1" x14ac:dyDescent="0.25">
      <c r="A11" s="160"/>
      <c r="B11" s="161" t="s">
        <v>189</v>
      </c>
      <c r="C11" s="162" t="s">
        <v>364</v>
      </c>
      <c r="F11" t="s">
        <v>356</v>
      </c>
      <c r="G11" t="s">
        <v>356</v>
      </c>
      <c r="H11" t="s">
        <v>356</v>
      </c>
    </row>
    <row r="12" spans="1:8" ht="5.25" customHeight="1" thickBot="1" x14ac:dyDescent="0.25">
      <c r="B12" s="163"/>
      <c r="C12" s="38"/>
      <c r="F12" t="s">
        <v>356</v>
      </c>
      <c r="G12" t="s">
        <v>356</v>
      </c>
      <c r="H12" t="s">
        <v>356</v>
      </c>
    </row>
    <row r="13" spans="1:8" ht="18" x14ac:dyDescent="0.25">
      <c r="A13" s="154" t="s">
        <v>194</v>
      </c>
      <c r="B13" s="155"/>
      <c r="C13" s="83"/>
      <c r="F13" t="s">
        <v>356</v>
      </c>
      <c r="G13" t="s">
        <v>356</v>
      </c>
      <c r="H13" t="s">
        <v>356</v>
      </c>
    </row>
    <row r="14" spans="1:8" ht="35.25" customHeight="1" x14ac:dyDescent="0.2">
      <c r="A14" s="151"/>
      <c r="B14" s="328" t="s">
        <v>195</v>
      </c>
      <c r="C14" s="159" t="s">
        <v>365</v>
      </c>
      <c r="F14" t="s">
        <v>356</v>
      </c>
      <c r="G14" t="s">
        <v>356</v>
      </c>
      <c r="H14" t="s">
        <v>356</v>
      </c>
    </row>
    <row r="15" spans="1:8" ht="45" x14ac:dyDescent="0.2">
      <c r="A15" s="164"/>
      <c r="B15" s="328" t="s">
        <v>2</v>
      </c>
      <c r="C15" s="159" t="s">
        <v>366</v>
      </c>
      <c r="F15" t="s">
        <v>356</v>
      </c>
      <c r="G15" t="s">
        <v>356</v>
      </c>
      <c r="H15" t="s">
        <v>356</v>
      </c>
    </row>
    <row r="16" spans="1:8" x14ac:dyDescent="0.2">
      <c r="A16" s="164"/>
      <c r="B16" s="158"/>
      <c r="C16" s="322" t="s">
        <v>367</v>
      </c>
      <c r="F16" t="s">
        <v>356</v>
      </c>
      <c r="G16" t="s">
        <v>356</v>
      </c>
      <c r="H16" t="s">
        <v>356</v>
      </c>
    </row>
    <row r="17" spans="1:8" ht="16.5" thickBot="1" x14ac:dyDescent="0.25">
      <c r="A17" s="165"/>
      <c r="B17" s="161" t="s">
        <v>187</v>
      </c>
      <c r="C17" s="162" t="s">
        <v>368</v>
      </c>
      <c r="F17" t="s">
        <v>356</v>
      </c>
      <c r="G17" t="s">
        <v>356</v>
      </c>
      <c r="H17" t="s">
        <v>356</v>
      </c>
    </row>
    <row r="18" spans="1:8" ht="6" customHeight="1" thickBot="1" x14ac:dyDescent="0.25">
      <c r="A18" s="166"/>
      <c r="B18" s="41"/>
      <c r="C18" s="42"/>
      <c r="F18" t="s">
        <v>356</v>
      </c>
      <c r="G18" t="s">
        <v>356</v>
      </c>
      <c r="H18" t="s">
        <v>356</v>
      </c>
    </row>
    <row r="19" spans="1:8" ht="30" x14ac:dyDescent="0.2">
      <c r="A19" s="330" t="s">
        <v>286</v>
      </c>
      <c r="B19" s="98"/>
      <c r="C19" s="280" t="s">
        <v>369</v>
      </c>
      <c r="F19" t="s">
        <v>356</v>
      </c>
      <c r="G19" t="s">
        <v>356</v>
      </c>
      <c r="H19" t="s">
        <v>356</v>
      </c>
    </row>
    <row r="20" spans="1:8" x14ac:dyDescent="0.25">
      <c r="A20" s="167"/>
      <c r="B20" s="168" t="s">
        <v>190</v>
      </c>
      <c r="C20" s="325" t="s">
        <v>530</v>
      </c>
      <c r="F20" t="s">
        <v>356</v>
      </c>
      <c r="G20" t="s">
        <v>356</v>
      </c>
      <c r="H20" t="s">
        <v>356</v>
      </c>
    </row>
    <row r="21" spans="1:8" ht="30" x14ac:dyDescent="0.25">
      <c r="A21" s="167"/>
      <c r="B21" s="328" t="s">
        <v>191</v>
      </c>
      <c r="C21" s="159" t="s">
        <v>370</v>
      </c>
      <c r="F21" t="s">
        <v>356</v>
      </c>
      <c r="G21" t="s">
        <v>356</v>
      </c>
      <c r="H21" t="s">
        <v>356</v>
      </c>
    </row>
    <row r="22" spans="1:8" ht="30" x14ac:dyDescent="0.25">
      <c r="A22" s="167"/>
      <c r="B22" s="328" t="s">
        <v>192</v>
      </c>
      <c r="C22" s="159" t="s">
        <v>532</v>
      </c>
      <c r="F22" t="s">
        <v>356</v>
      </c>
      <c r="G22" t="s">
        <v>356</v>
      </c>
      <c r="H22" t="s">
        <v>356</v>
      </c>
    </row>
    <row r="23" spans="1:8" ht="30.75" x14ac:dyDescent="0.25">
      <c r="A23" s="167"/>
      <c r="B23" s="328" t="s">
        <v>463</v>
      </c>
      <c r="C23" s="313" t="s">
        <v>514</v>
      </c>
      <c r="F23" t="s">
        <v>356</v>
      </c>
      <c r="G23" t="s">
        <v>356</v>
      </c>
      <c r="H23" t="s">
        <v>356</v>
      </c>
    </row>
    <row r="24" spans="1:8" ht="45.75" x14ac:dyDescent="0.25">
      <c r="A24" s="167"/>
      <c r="B24" s="328" t="s">
        <v>324</v>
      </c>
      <c r="C24" s="85" t="s">
        <v>371</v>
      </c>
      <c r="F24" t="s">
        <v>356</v>
      </c>
      <c r="G24" t="s">
        <v>356</v>
      </c>
      <c r="H24" t="s">
        <v>356</v>
      </c>
    </row>
    <row r="25" spans="1:8" ht="30.75" thickBot="1" x14ac:dyDescent="0.3">
      <c r="A25" s="169"/>
      <c r="B25" s="329" t="s">
        <v>38</v>
      </c>
      <c r="C25" s="171" t="s">
        <v>372</v>
      </c>
      <c r="F25" t="s">
        <v>356</v>
      </c>
      <c r="G25" t="s">
        <v>356</v>
      </c>
      <c r="H25" t="s">
        <v>356</v>
      </c>
    </row>
    <row r="26" spans="1:8" ht="5.25" customHeight="1" thickBot="1" x14ac:dyDescent="0.3">
      <c r="C26" s="30"/>
      <c r="F26" t="s">
        <v>356</v>
      </c>
      <c r="G26" t="s">
        <v>356</v>
      </c>
      <c r="H26" t="s">
        <v>356</v>
      </c>
    </row>
    <row r="27" spans="1:8" s="43" customFormat="1" ht="45.75" x14ac:dyDescent="0.25">
      <c r="A27" s="337" t="s">
        <v>320</v>
      </c>
      <c r="B27" s="326"/>
      <c r="C27" s="327" t="s">
        <v>533</v>
      </c>
      <c r="D27" s="340"/>
      <c r="E27" s="340"/>
      <c r="F27" s="43" t="s">
        <v>356</v>
      </c>
      <c r="G27" s="43" t="s">
        <v>356</v>
      </c>
      <c r="H27" s="43" t="s">
        <v>356</v>
      </c>
    </row>
    <row r="28" spans="1:8" x14ac:dyDescent="0.25">
      <c r="A28" s="167"/>
      <c r="B28" s="168"/>
      <c r="C28" s="84"/>
      <c r="F28" t="s">
        <v>356</v>
      </c>
      <c r="G28" t="s">
        <v>356</v>
      </c>
      <c r="H28" t="s">
        <v>356</v>
      </c>
    </row>
    <row r="29" spans="1:8" ht="46.5" thickBot="1" x14ac:dyDescent="0.3">
      <c r="A29" s="169"/>
      <c r="B29" s="170"/>
      <c r="C29" s="323" t="s">
        <v>534</v>
      </c>
      <c r="F29" t="s">
        <v>356</v>
      </c>
      <c r="G29" t="s">
        <v>356</v>
      </c>
      <c r="H29" t="s">
        <v>356</v>
      </c>
    </row>
    <row r="30" spans="1:8" ht="6" customHeight="1" x14ac:dyDescent="0.25">
      <c r="F30" t="s">
        <v>356</v>
      </c>
      <c r="G30" t="s">
        <v>356</v>
      </c>
      <c r="H30" t="s">
        <v>356</v>
      </c>
    </row>
    <row r="31" spans="1:8" x14ac:dyDescent="0.25">
      <c r="A31" s="2" t="s">
        <v>682</v>
      </c>
      <c r="F31" t="s">
        <v>356</v>
      </c>
      <c r="G31" t="s">
        <v>356</v>
      </c>
      <c r="H31" t="s">
        <v>356</v>
      </c>
    </row>
    <row r="32" spans="1:8" ht="16.5" thickBot="1" x14ac:dyDescent="0.3">
      <c r="A32" s="2" t="s">
        <v>683</v>
      </c>
    </row>
    <row r="33" spans="1:8" ht="33" customHeight="1" thickBot="1" x14ac:dyDescent="0.25">
      <c r="A33" s="469"/>
      <c r="B33" s="470"/>
      <c r="C33" s="341"/>
      <c r="D33" s="342" t="s">
        <v>588</v>
      </c>
      <c r="E33" s="343" t="s">
        <v>587</v>
      </c>
      <c r="F33" t="s">
        <v>356</v>
      </c>
      <c r="G33" t="s">
        <v>356</v>
      </c>
      <c r="H33" t="s">
        <v>356</v>
      </c>
    </row>
    <row r="34" spans="1:8" ht="15" customHeight="1" x14ac:dyDescent="0.2">
      <c r="A34" s="471" t="s">
        <v>612</v>
      </c>
      <c r="B34" s="472"/>
      <c r="C34" s="344" t="s">
        <v>585</v>
      </c>
      <c r="D34" s="345" t="s">
        <v>586</v>
      </c>
      <c r="E34" s="346"/>
      <c r="F34" t="s">
        <v>356</v>
      </c>
      <c r="G34" t="s">
        <v>356</v>
      </c>
      <c r="H34" t="s">
        <v>356</v>
      </c>
    </row>
    <row r="35" spans="1:8" ht="15" customHeight="1" x14ac:dyDescent="0.2">
      <c r="A35" s="465"/>
      <c r="B35" s="466"/>
      <c r="C35" s="347" t="s">
        <v>593</v>
      </c>
      <c r="D35" s="348" t="s">
        <v>586</v>
      </c>
      <c r="E35" s="349"/>
      <c r="F35" t="s">
        <v>356</v>
      </c>
      <c r="G35" t="s">
        <v>356</v>
      </c>
      <c r="H35" t="s">
        <v>356</v>
      </c>
    </row>
    <row r="36" spans="1:8" ht="15" customHeight="1" x14ac:dyDescent="0.2">
      <c r="A36" s="465"/>
      <c r="B36" s="466"/>
      <c r="C36" s="350" t="s">
        <v>589</v>
      </c>
      <c r="D36" s="348" t="s">
        <v>586</v>
      </c>
      <c r="E36" s="349"/>
      <c r="F36" t="s">
        <v>356</v>
      </c>
      <c r="G36" t="s">
        <v>356</v>
      </c>
      <c r="H36" t="s">
        <v>356</v>
      </c>
    </row>
    <row r="37" spans="1:8" ht="15" customHeight="1" x14ac:dyDescent="0.2">
      <c r="A37" s="465"/>
      <c r="B37" s="466"/>
      <c r="C37" s="350" t="s">
        <v>590</v>
      </c>
      <c r="D37" s="348" t="s">
        <v>586</v>
      </c>
      <c r="E37" s="349"/>
      <c r="F37" t="s">
        <v>356</v>
      </c>
      <c r="G37" t="s">
        <v>356</v>
      </c>
      <c r="H37" t="s">
        <v>356</v>
      </c>
    </row>
    <row r="38" spans="1:8" ht="15" customHeight="1" x14ac:dyDescent="0.2">
      <c r="A38" s="465"/>
      <c r="B38" s="466"/>
      <c r="C38" s="350" t="s">
        <v>592</v>
      </c>
      <c r="D38" s="348" t="s">
        <v>586</v>
      </c>
      <c r="E38" s="352"/>
      <c r="F38" t="s">
        <v>356</v>
      </c>
      <c r="G38" t="s">
        <v>356</v>
      </c>
      <c r="H38" t="s">
        <v>356</v>
      </c>
    </row>
    <row r="39" spans="1:8" ht="15" customHeight="1" x14ac:dyDescent="0.2">
      <c r="A39" s="473"/>
      <c r="B39" s="474"/>
      <c r="C39" s="359" t="s">
        <v>591</v>
      </c>
      <c r="D39" s="360"/>
      <c r="E39" s="364" t="s">
        <v>586</v>
      </c>
      <c r="F39" t="s">
        <v>356</v>
      </c>
      <c r="G39" t="s">
        <v>356</v>
      </c>
      <c r="H39" t="s">
        <v>356</v>
      </c>
    </row>
    <row r="40" spans="1:8" ht="15" customHeight="1" x14ac:dyDescent="0.2">
      <c r="A40" s="475" t="s">
        <v>610</v>
      </c>
      <c r="B40" s="476"/>
      <c r="C40" s="356" t="s">
        <v>593</v>
      </c>
      <c r="D40" s="357" t="s">
        <v>586</v>
      </c>
      <c r="E40" s="358"/>
      <c r="F40" t="s">
        <v>356</v>
      </c>
      <c r="G40" t="s">
        <v>356</v>
      </c>
      <c r="H40" t="s">
        <v>356</v>
      </c>
    </row>
    <row r="41" spans="1:8" ht="15" customHeight="1" x14ac:dyDescent="0.2">
      <c r="A41" s="477"/>
      <c r="B41" s="478"/>
      <c r="C41" s="347" t="s">
        <v>594</v>
      </c>
      <c r="D41" s="348" t="s">
        <v>586</v>
      </c>
      <c r="E41" s="349"/>
      <c r="F41" t="s">
        <v>356</v>
      </c>
      <c r="G41" t="s">
        <v>356</v>
      </c>
      <c r="H41" t="s">
        <v>356</v>
      </c>
    </row>
    <row r="42" spans="1:8" ht="15" customHeight="1" x14ac:dyDescent="0.2">
      <c r="A42" s="477"/>
      <c r="B42" s="478"/>
      <c r="C42" s="347" t="s">
        <v>595</v>
      </c>
      <c r="D42" s="348" t="s">
        <v>586</v>
      </c>
      <c r="E42" s="352"/>
      <c r="F42" t="s">
        <v>356</v>
      </c>
      <c r="G42" t="s">
        <v>356</v>
      </c>
      <c r="H42" t="s">
        <v>356</v>
      </c>
    </row>
    <row r="43" spans="1:8" ht="15" customHeight="1" x14ac:dyDescent="0.2">
      <c r="A43" s="477"/>
      <c r="B43" s="478"/>
      <c r="C43" s="347" t="s">
        <v>599</v>
      </c>
      <c r="D43" s="351"/>
      <c r="E43" s="352" t="s">
        <v>586</v>
      </c>
    </row>
    <row r="44" spans="1:8" ht="15" customHeight="1" x14ac:dyDescent="0.2">
      <c r="A44" s="477"/>
      <c r="B44" s="478"/>
      <c r="C44" s="347" t="s">
        <v>600</v>
      </c>
      <c r="D44" s="348"/>
      <c r="E44" s="352" t="s">
        <v>586</v>
      </c>
    </row>
    <row r="45" spans="1:8" ht="15" customHeight="1" x14ac:dyDescent="0.2">
      <c r="A45" s="477"/>
      <c r="B45" s="478"/>
      <c r="C45" s="347" t="s">
        <v>596</v>
      </c>
      <c r="D45" s="348" t="s">
        <v>586</v>
      </c>
      <c r="E45" s="349"/>
      <c r="F45" t="s">
        <v>356</v>
      </c>
      <c r="G45" t="s">
        <v>356</v>
      </c>
      <c r="H45" t="s">
        <v>356</v>
      </c>
    </row>
    <row r="46" spans="1:8" ht="15" customHeight="1" x14ac:dyDescent="0.2">
      <c r="A46" s="477"/>
      <c r="B46" s="478"/>
      <c r="C46" s="347" t="s">
        <v>597</v>
      </c>
      <c r="D46" s="351"/>
      <c r="E46" s="352" t="s">
        <v>586</v>
      </c>
      <c r="F46" t="s">
        <v>356</v>
      </c>
      <c r="G46" t="s">
        <v>356</v>
      </c>
      <c r="H46" t="s">
        <v>356</v>
      </c>
    </row>
    <row r="47" spans="1:8" ht="15" customHeight="1" x14ac:dyDescent="0.2">
      <c r="A47" s="479"/>
      <c r="B47" s="480"/>
      <c r="C47" s="362" t="s">
        <v>598</v>
      </c>
      <c r="D47" s="360" t="s">
        <v>586</v>
      </c>
      <c r="E47" s="361"/>
      <c r="F47" t="s">
        <v>356</v>
      </c>
      <c r="G47" t="s">
        <v>356</v>
      </c>
      <c r="H47" t="s">
        <v>356</v>
      </c>
    </row>
    <row r="48" spans="1:8" ht="15" customHeight="1" x14ac:dyDescent="0.2">
      <c r="A48" s="463" t="s">
        <v>611</v>
      </c>
      <c r="B48" s="464"/>
      <c r="C48" s="356" t="s">
        <v>593</v>
      </c>
      <c r="D48" s="357" t="s">
        <v>586</v>
      </c>
      <c r="E48" s="358"/>
      <c r="F48" t="s">
        <v>356</v>
      </c>
      <c r="G48" t="s">
        <v>356</v>
      </c>
      <c r="H48" t="s">
        <v>356</v>
      </c>
    </row>
    <row r="49" spans="1:8" ht="15" customHeight="1" x14ac:dyDescent="0.2">
      <c r="A49" s="465"/>
      <c r="B49" s="466"/>
      <c r="C49" s="347" t="s">
        <v>601</v>
      </c>
      <c r="D49" s="348" t="s">
        <v>586</v>
      </c>
      <c r="E49" s="349"/>
      <c r="F49" t="s">
        <v>356</v>
      </c>
      <c r="G49" t="s">
        <v>356</v>
      </c>
      <c r="H49" t="s">
        <v>356</v>
      </c>
    </row>
    <row r="50" spans="1:8" ht="15" customHeight="1" x14ac:dyDescent="0.2">
      <c r="A50" s="465"/>
      <c r="B50" s="466"/>
      <c r="C50" s="347" t="s">
        <v>602</v>
      </c>
      <c r="D50" s="348" t="s">
        <v>586</v>
      </c>
      <c r="E50" s="349"/>
      <c r="F50" t="s">
        <v>356</v>
      </c>
      <c r="G50" t="s">
        <v>356</v>
      </c>
      <c r="H50" t="s">
        <v>356</v>
      </c>
    </row>
    <row r="51" spans="1:8" ht="15" customHeight="1" x14ac:dyDescent="0.2">
      <c r="A51" s="465"/>
      <c r="B51" s="466"/>
      <c r="C51" s="347" t="s">
        <v>595</v>
      </c>
      <c r="D51" s="348" t="s">
        <v>586</v>
      </c>
      <c r="E51" s="349"/>
      <c r="F51" t="s">
        <v>356</v>
      </c>
      <c r="G51" t="s">
        <v>356</v>
      </c>
      <c r="H51" t="s">
        <v>356</v>
      </c>
    </row>
    <row r="52" spans="1:8" ht="15" customHeight="1" x14ac:dyDescent="0.2">
      <c r="A52" s="465"/>
      <c r="B52" s="466"/>
      <c r="C52" s="347" t="s">
        <v>600</v>
      </c>
      <c r="D52" s="351"/>
      <c r="E52" s="352" t="s">
        <v>586</v>
      </c>
      <c r="F52" t="s">
        <v>356</v>
      </c>
      <c r="G52" t="s">
        <v>356</v>
      </c>
      <c r="H52" t="s">
        <v>356</v>
      </c>
    </row>
    <row r="53" spans="1:8" ht="15" customHeight="1" x14ac:dyDescent="0.2">
      <c r="A53" s="465"/>
      <c r="B53" s="466"/>
      <c r="C53" s="347" t="s">
        <v>596</v>
      </c>
      <c r="D53" s="348" t="s">
        <v>586</v>
      </c>
      <c r="E53" s="349"/>
      <c r="F53" t="s">
        <v>356</v>
      </c>
      <c r="G53" t="s">
        <v>356</v>
      </c>
      <c r="H53" t="s">
        <v>356</v>
      </c>
    </row>
    <row r="54" spans="1:8" ht="15" customHeight="1" x14ac:dyDescent="0.2">
      <c r="A54" s="473"/>
      <c r="B54" s="474"/>
      <c r="C54" s="362" t="s">
        <v>597</v>
      </c>
      <c r="D54" s="363"/>
      <c r="E54" s="364" t="s">
        <v>586</v>
      </c>
      <c r="F54" t="s">
        <v>356</v>
      </c>
      <c r="G54" t="s">
        <v>356</v>
      </c>
      <c r="H54" t="s">
        <v>356</v>
      </c>
    </row>
    <row r="55" spans="1:8" ht="15" customHeight="1" x14ac:dyDescent="0.2">
      <c r="A55" s="463" t="s">
        <v>603</v>
      </c>
      <c r="B55" s="464"/>
      <c r="C55" s="356" t="s">
        <v>604</v>
      </c>
      <c r="D55" s="357" t="s">
        <v>586</v>
      </c>
      <c r="E55" s="358"/>
      <c r="F55" t="s">
        <v>356</v>
      </c>
      <c r="G55" t="s">
        <v>356</v>
      </c>
      <c r="H55" t="s">
        <v>356</v>
      </c>
    </row>
    <row r="56" spans="1:8" ht="15" customHeight="1" x14ac:dyDescent="0.2">
      <c r="A56" s="465"/>
      <c r="B56" s="466"/>
      <c r="C56" s="347" t="s">
        <v>605</v>
      </c>
      <c r="D56" s="348" t="s">
        <v>586</v>
      </c>
      <c r="E56" s="349"/>
      <c r="F56" t="s">
        <v>356</v>
      </c>
      <c r="G56" t="s">
        <v>356</v>
      </c>
      <c r="H56" t="s">
        <v>356</v>
      </c>
    </row>
    <row r="57" spans="1:8" ht="15" customHeight="1" x14ac:dyDescent="0.2">
      <c r="A57" s="465"/>
      <c r="B57" s="466"/>
      <c r="C57" s="347" t="s">
        <v>606</v>
      </c>
      <c r="D57" s="348" t="s">
        <v>586</v>
      </c>
      <c r="E57" s="349"/>
      <c r="F57" t="s">
        <v>356</v>
      </c>
      <c r="G57" t="s">
        <v>356</v>
      </c>
      <c r="H57" t="s">
        <v>356</v>
      </c>
    </row>
    <row r="58" spans="1:8" ht="15.75" customHeight="1" x14ac:dyDescent="0.2">
      <c r="A58" s="473"/>
      <c r="B58" s="474"/>
      <c r="C58" s="362" t="s">
        <v>607</v>
      </c>
      <c r="D58" s="363"/>
      <c r="E58" s="364" t="s">
        <v>586</v>
      </c>
      <c r="F58" t="s">
        <v>356</v>
      </c>
      <c r="G58" t="s">
        <v>356</v>
      </c>
      <c r="H58" t="s">
        <v>356</v>
      </c>
    </row>
    <row r="59" spans="1:8" ht="15" customHeight="1" x14ac:dyDescent="0.2">
      <c r="A59" s="463" t="s">
        <v>613</v>
      </c>
      <c r="B59" s="464"/>
      <c r="C59" s="365" t="s">
        <v>614</v>
      </c>
      <c r="D59" s="366"/>
      <c r="E59" s="358"/>
      <c r="F59" t="s">
        <v>356</v>
      </c>
      <c r="G59" t="s">
        <v>356</v>
      </c>
      <c r="H59" t="s">
        <v>356</v>
      </c>
    </row>
    <row r="60" spans="1:8" ht="15" customHeight="1" x14ac:dyDescent="0.2">
      <c r="A60" s="465"/>
      <c r="B60" s="466"/>
      <c r="C60" s="350" t="s">
        <v>615</v>
      </c>
      <c r="D60" s="348" t="s">
        <v>586</v>
      </c>
      <c r="E60" s="349"/>
      <c r="F60" t="s">
        <v>356</v>
      </c>
      <c r="G60" t="s">
        <v>356</v>
      </c>
      <c r="H60" t="s">
        <v>356</v>
      </c>
    </row>
    <row r="61" spans="1:8" ht="15" customHeight="1" x14ac:dyDescent="0.2">
      <c r="A61" s="465"/>
      <c r="B61" s="466"/>
      <c r="C61" s="350" t="s">
        <v>616</v>
      </c>
      <c r="D61" s="348" t="s">
        <v>586</v>
      </c>
      <c r="E61" s="349"/>
      <c r="F61" t="s">
        <v>356</v>
      </c>
      <c r="G61" t="s">
        <v>356</v>
      </c>
      <c r="H61" t="s">
        <v>356</v>
      </c>
    </row>
    <row r="62" spans="1:8" ht="15" customHeight="1" x14ac:dyDescent="0.2">
      <c r="A62" s="465"/>
      <c r="B62" s="466"/>
      <c r="C62" s="350" t="s">
        <v>617</v>
      </c>
      <c r="D62" s="348" t="s">
        <v>586</v>
      </c>
      <c r="E62" s="349"/>
    </row>
    <row r="63" spans="1:8" ht="15" customHeight="1" x14ac:dyDescent="0.2">
      <c r="A63" s="465"/>
      <c r="B63" s="466"/>
      <c r="C63" s="350" t="s">
        <v>619</v>
      </c>
      <c r="D63" s="348" t="s">
        <v>586</v>
      </c>
      <c r="E63" s="349"/>
    </row>
    <row r="64" spans="1:8" ht="15" customHeight="1" x14ac:dyDescent="0.2">
      <c r="A64" s="465"/>
      <c r="B64" s="466"/>
      <c r="C64" s="350" t="s">
        <v>618</v>
      </c>
      <c r="D64" s="348" t="s">
        <v>586</v>
      </c>
      <c r="E64" s="349"/>
    </row>
    <row r="65" spans="1:8" ht="15" customHeight="1" x14ac:dyDescent="0.2">
      <c r="A65" s="465"/>
      <c r="B65" s="466"/>
      <c r="C65" s="350" t="s">
        <v>620</v>
      </c>
      <c r="D65" s="348" t="s">
        <v>586</v>
      </c>
      <c r="E65" s="349"/>
    </row>
    <row r="66" spans="1:8" ht="15" customHeight="1" x14ac:dyDescent="0.2">
      <c r="A66" s="465"/>
      <c r="B66" s="466"/>
      <c r="C66" s="350" t="s">
        <v>622</v>
      </c>
      <c r="D66" s="348" t="s">
        <v>586</v>
      </c>
      <c r="E66" s="349"/>
    </row>
    <row r="67" spans="1:8" ht="15" customHeight="1" x14ac:dyDescent="0.2">
      <c r="A67" s="465"/>
      <c r="B67" s="466"/>
      <c r="C67" s="350" t="s">
        <v>623</v>
      </c>
      <c r="D67" s="348" t="s">
        <v>586</v>
      </c>
      <c r="E67" s="352"/>
    </row>
    <row r="68" spans="1:8" ht="15.75" customHeight="1" thickBot="1" x14ac:dyDescent="0.25">
      <c r="A68" s="467"/>
      <c r="B68" s="468"/>
      <c r="C68" s="353" t="s">
        <v>621</v>
      </c>
      <c r="D68" s="354"/>
      <c r="E68" s="355" t="s">
        <v>586</v>
      </c>
      <c r="F68" t="s">
        <v>356</v>
      </c>
      <c r="G68" t="s">
        <v>356</v>
      </c>
      <c r="H68" t="s">
        <v>356</v>
      </c>
    </row>
    <row r="69" spans="1:8" x14ac:dyDescent="0.25">
      <c r="F69" t="s">
        <v>356</v>
      </c>
      <c r="G69" t="s">
        <v>356</v>
      </c>
      <c r="H69" t="s">
        <v>356</v>
      </c>
    </row>
  </sheetData>
  <mergeCells count="6">
    <mergeCell ref="A59:B68"/>
    <mergeCell ref="A33:B33"/>
    <mergeCell ref="A34:B39"/>
    <mergeCell ref="A40:B47"/>
    <mergeCell ref="A48:B54"/>
    <mergeCell ref="A55:B58"/>
  </mergeCells>
  <phoneticPr fontId="0" type="noConversion"/>
  <pageMargins left="0.75" right="0.75" top="0.5" bottom="0.5" header="0.3" footer="0.3"/>
  <pageSetup scale="41" fitToHeight="6" orientation="portrait" horizontalDpi="300" verticalDpi="300" r:id="rId1"/>
  <headerFooter alignWithMargins="0">
    <oddHeader xml:space="preserve">&amp;R&amp;D&amp;LReclaim 7.0 Project: Blank                    </oddHeader>
    <oddFooter>&amp;L&amp;F&amp;R&amp;P of &amp;N</oddFooter>
  </headerFooter>
  <rowBreaks count="2" manualBreakCount="2">
    <brk id="18" max="16383" man="1"/>
    <brk id="19" max="16383" man="1"/>
  </rowBreaks>
  <colBreaks count="5" manualBreakCount="5">
    <brk id="12" max="1048575" man="1"/>
    <brk id="17" max="1048575" man="1"/>
    <brk id="27" max="1048575" man="1"/>
    <brk id="37" max="1048575" man="1"/>
    <brk id="4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Q1084"/>
  <sheetViews>
    <sheetView zoomScale="75" zoomScaleNormal="75" workbookViewId="0"/>
  </sheetViews>
  <sheetFormatPr defaultColWidth="9.77734375" defaultRowHeight="12.75" x14ac:dyDescent="0.2"/>
  <cols>
    <col min="1" max="1" width="1.88671875" style="7" customWidth="1"/>
    <col min="2" max="3" width="29.6640625" style="7" customWidth="1"/>
    <col min="4" max="4" width="5.21875" style="15" customWidth="1"/>
    <col min="5" max="5" width="8" style="5" customWidth="1"/>
    <col min="6" max="6" width="7" style="5" customWidth="1"/>
    <col min="7" max="7" width="5.6640625" style="121" customWidth="1"/>
    <col min="8" max="8" width="11.44140625" style="7" customWidth="1"/>
    <col min="9" max="9" width="5.21875" style="7" customWidth="1"/>
    <col min="10" max="10" width="6.109375" style="7" customWidth="1"/>
    <col min="11" max="11" width="6.77734375" style="7" customWidth="1"/>
    <col min="12" max="12" width="8" style="7" customWidth="1"/>
    <col min="13" max="13" width="30.6640625" style="7" customWidth="1"/>
    <col min="14" max="14" width="14.88671875" style="15" customWidth="1"/>
    <col min="15" max="15" width="10.21875" style="5" customWidth="1"/>
    <col min="16" max="16" width="8.21875" style="5" customWidth="1"/>
    <col min="17" max="17" width="8.33203125" style="7" customWidth="1"/>
    <col min="18" max="18" width="11.44140625" style="7" customWidth="1"/>
    <col min="19" max="19" width="9.44140625" style="7" customWidth="1"/>
    <col min="20" max="20" width="3.33203125" style="7" customWidth="1"/>
    <col min="21" max="21" width="30.6640625" style="7" customWidth="1"/>
    <col min="22" max="22" width="14.88671875" style="7" customWidth="1"/>
    <col min="23" max="23" width="10.21875" style="7" customWidth="1"/>
    <col min="24" max="24" width="8.21875" style="7" customWidth="1"/>
    <col min="25" max="25" width="8.33203125" style="7" customWidth="1"/>
    <col min="26" max="26" width="11.44140625" style="7" customWidth="1"/>
    <col min="27" max="27" width="9.44140625" style="7" customWidth="1"/>
    <col min="28" max="28" width="3.33203125" style="7" customWidth="1"/>
    <col min="29" max="29" width="30.6640625" style="7" customWidth="1"/>
    <col min="30" max="30" width="14.88671875" style="7" customWidth="1"/>
    <col min="31" max="31" width="10.21875" style="7" customWidth="1"/>
    <col min="32" max="32" width="8.21875" style="7" customWidth="1"/>
    <col min="33" max="33" width="8.33203125" style="7" customWidth="1"/>
    <col min="34" max="34" width="11.44140625" style="7" customWidth="1"/>
    <col min="35" max="35" width="9.44140625" style="7" customWidth="1"/>
    <col min="36" max="36" width="3.33203125" style="7" customWidth="1"/>
    <col min="37" max="37" width="30.6640625" style="7" customWidth="1"/>
    <col min="38" max="38" width="14.88671875" style="7" customWidth="1"/>
    <col min="39" max="39" width="10.21875" style="7" customWidth="1"/>
    <col min="40" max="40" width="8.21875" style="7" customWidth="1"/>
    <col min="41" max="41" width="8.33203125" style="7" customWidth="1"/>
    <col min="42" max="42" width="11.44140625" style="7" customWidth="1"/>
    <col min="43" max="43" width="9.44140625" style="7" customWidth="1"/>
    <col min="44" max="44" width="3.33203125" style="7" customWidth="1"/>
    <col min="45" max="45" width="30.6640625" style="7" customWidth="1"/>
    <col min="46" max="46" width="14.88671875" style="7" customWidth="1"/>
    <col min="47" max="47" width="10.21875" style="7" customWidth="1"/>
    <col min="48" max="48" width="8.21875" style="7" customWidth="1"/>
    <col min="49" max="49" width="8.33203125" style="7" customWidth="1"/>
    <col min="50" max="50" width="11.44140625" style="7" customWidth="1"/>
    <col min="51" max="51" width="9.44140625" style="7" customWidth="1"/>
    <col min="52" max="16384" width="9.77734375" style="7"/>
  </cols>
  <sheetData>
    <row r="1" spans="1:69" s="114" customFormat="1" ht="24.75" customHeight="1" x14ac:dyDescent="0.2">
      <c r="A1" s="7">
        <v>1</v>
      </c>
      <c r="B1" s="424" t="s">
        <v>692</v>
      </c>
      <c r="D1" s="391"/>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21" customFormat="1" ht="5.0999999999999996" customHeight="1" thickBot="1" x14ac:dyDescent="0.25">
      <c r="A2" s="7"/>
      <c r="B2" s="52"/>
      <c r="C2" s="52"/>
      <c r="D2" s="53"/>
      <c r="E2" s="54"/>
      <c r="F2" s="54"/>
      <c r="G2" s="119"/>
      <c r="H2" s="55"/>
      <c r="I2" s="7"/>
      <c r="J2" s="7"/>
      <c r="K2" s="7"/>
      <c r="L2" s="7"/>
    </row>
    <row r="3" spans="1:69" s="114" customFormat="1" ht="33" customHeight="1" thickBot="1" x14ac:dyDescent="0.25">
      <c r="A3" s="7"/>
      <c r="B3" s="425" t="s">
        <v>4</v>
      </c>
      <c r="C3" s="425" t="s">
        <v>355</v>
      </c>
      <c r="D3" s="426" t="s">
        <v>199</v>
      </c>
      <c r="E3" s="427" t="s">
        <v>198</v>
      </c>
      <c r="F3" s="427" t="s">
        <v>200</v>
      </c>
      <c r="G3" s="428" t="s">
        <v>201</v>
      </c>
      <c r="H3" s="426" t="s">
        <v>202</v>
      </c>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s="114" customFormat="1" ht="15" customHeight="1" x14ac:dyDescent="0.2">
      <c r="A4" s="7"/>
      <c r="B4" s="65" t="s">
        <v>899</v>
      </c>
      <c r="C4" s="65"/>
      <c r="D4" s="66"/>
      <c r="E4" s="65"/>
      <c r="F4" s="65"/>
      <c r="G4" s="123"/>
      <c r="H4" s="68"/>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s="114" customFormat="1" ht="15" customHeight="1" x14ac:dyDescent="0.2">
      <c r="A5" s="7"/>
      <c r="B5" s="5" t="s">
        <v>163</v>
      </c>
      <c r="C5" s="5"/>
      <c r="D5" s="5" t="s">
        <v>45</v>
      </c>
      <c r="E5" s="5"/>
      <c r="F5" s="5" t="e">
        <f>NA()</f>
        <v>#N/A</v>
      </c>
      <c r="G5" s="121">
        <f t="shared" ref="G5:G10" si="0">IF(ISNA(F5),0,INDEX(IF(UPPER(RIGHT(F5,1))=Low,UnitCostLow, IF(UPPER(RIGHT(F5,1))=High,UnitCostHigh,UnitCostSpecified)),MATCH(UPPER(LEFT(F5,LEN(F5)-1)),CostCode,0)))</f>
        <v>0</v>
      </c>
      <c r="H5" s="4">
        <f t="shared" ref="H5:H10" si="1">G5*E5</f>
        <v>0</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s="114" customFormat="1" ht="15" customHeight="1" x14ac:dyDescent="0.2">
      <c r="A6" s="7"/>
      <c r="B6" s="5" t="s">
        <v>62</v>
      </c>
      <c r="C6" s="5"/>
      <c r="D6" s="5" t="s">
        <v>45</v>
      </c>
      <c r="E6" s="5"/>
      <c r="F6" s="5" t="e">
        <f>NA()</f>
        <v>#N/A</v>
      </c>
      <c r="G6" s="121">
        <f t="shared" si="0"/>
        <v>0</v>
      </c>
      <c r="H6" s="4">
        <f t="shared" si="1"/>
        <v>0</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s="114" customFormat="1" ht="15" customHeight="1" x14ac:dyDescent="0.2">
      <c r="A7" s="7"/>
      <c r="B7" s="5" t="s">
        <v>63</v>
      </c>
      <c r="C7" s="5"/>
      <c r="D7" s="5" t="s">
        <v>45</v>
      </c>
      <c r="E7" s="5"/>
      <c r="F7" s="5" t="e">
        <f>NA()</f>
        <v>#N/A</v>
      </c>
      <c r="G7" s="121">
        <f t="shared" si="0"/>
        <v>0</v>
      </c>
      <c r="H7" s="4">
        <f t="shared" si="1"/>
        <v>0</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s="114" customFormat="1" ht="15" customHeight="1" x14ac:dyDescent="0.2">
      <c r="A8" s="7"/>
      <c r="B8" s="5" t="s">
        <v>64</v>
      </c>
      <c r="C8" s="5"/>
      <c r="D8" s="5" t="s">
        <v>45</v>
      </c>
      <c r="E8" s="5"/>
      <c r="F8" s="5" t="e">
        <f>NA()</f>
        <v>#N/A</v>
      </c>
      <c r="G8" s="121">
        <f t="shared" si="0"/>
        <v>0</v>
      </c>
      <c r="H8" s="4">
        <f t="shared" si="1"/>
        <v>0</v>
      </c>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114" customFormat="1" ht="15" customHeight="1" x14ac:dyDescent="0.2">
      <c r="A9" s="7"/>
      <c r="B9" s="5" t="s">
        <v>65</v>
      </c>
      <c r="C9" s="5"/>
      <c r="D9" s="5" t="s">
        <v>45</v>
      </c>
      <c r="E9" s="5"/>
      <c r="F9" s="5" t="e">
        <f>NA()</f>
        <v>#N/A</v>
      </c>
      <c r="G9" s="121">
        <f t="shared" si="0"/>
        <v>0</v>
      </c>
      <c r="H9" s="4">
        <f t="shared" si="1"/>
        <v>0</v>
      </c>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s="114" customFormat="1" ht="15" customHeight="1" x14ac:dyDescent="0.2">
      <c r="A10" s="7"/>
      <c r="B10" s="5" t="s">
        <v>13</v>
      </c>
      <c r="C10" s="5"/>
      <c r="D10" s="5"/>
      <c r="E10" s="5"/>
      <c r="F10" s="5" t="e">
        <f>NA()</f>
        <v>#N/A</v>
      </c>
      <c r="G10" s="121">
        <f t="shared" si="0"/>
        <v>0</v>
      </c>
      <c r="H10" s="4">
        <f t="shared" si="1"/>
        <v>0</v>
      </c>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114" customFormat="1" ht="15" customHeight="1" x14ac:dyDescent="0.2">
      <c r="A11" s="7"/>
      <c r="B11" s="65" t="s">
        <v>900</v>
      </c>
      <c r="C11" s="65"/>
      <c r="D11" s="66"/>
      <c r="E11" s="65"/>
      <c r="F11" s="65"/>
      <c r="G11" s="123"/>
      <c r="H11" s="68"/>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s="114" customFormat="1" ht="15" customHeight="1" x14ac:dyDescent="0.2">
      <c r="A12" s="7"/>
      <c r="B12" s="5" t="s">
        <v>644</v>
      </c>
      <c r="C12" s="5"/>
      <c r="D12" s="5" t="s">
        <v>818</v>
      </c>
      <c r="E12" s="5"/>
      <c r="F12" s="5" t="e">
        <f>NA()</f>
        <v>#N/A</v>
      </c>
      <c r="G12" s="121">
        <f t="shared" ref="G12:G18" si="2">IF(ISNA(F12),0,INDEX(IF(UPPER(RIGHT(F12,1))=Low,UnitCostLow, IF(UPPER(RIGHT(F12,1))=High,UnitCostHigh,UnitCostSpecified)),MATCH(UPPER(LEFT(F12,LEN(F12)-1)),CostCode,0)))</f>
        <v>0</v>
      </c>
      <c r="H12" s="4">
        <f t="shared" ref="H12:H18" si="3">G12*E12</f>
        <v>0</v>
      </c>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s="114" customFormat="1" ht="15" customHeight="1" x14ac:dyDescent="0.2">
      <c r="A13" s="7"/>
      <c r="B13" s="5" t="s">
        <v>645</v>
      </c>
      <c r="C13" s="5"/>
      <c r="D13" s="5" t="s">
        <v>426</v>
      </c>
      <c r="E13" s="5"/>
      <c r="F13" s="5" t="e">
        <f>NA()</f>
        <v>#N/A</v>
      </c>
      <c r="G13" s="121">
        <f t="shared" ref="G13" si="4">IF(ISNA(F13),0,INDEX(IF(UPPER(RIGHT(F13,1))=Low,UnitCostLow, IF(UPPER(RIGHT(F13,1))=High,UnitCostHigh,UnitCostSpecified)),MATCH(UPPER(LEFT(F13,LEN(F13)-1)),CostCode,0)))</f>
        <v>0</v>
      </c>
      <c r="H13" s="4">
        <f t="shared" ref="H13" si="5">G13*E13</f>
        <v>0</v>
      </c>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s="114" customFormat="1" ht="15" customHeight="1" x14ac:dyDescent="0.2">
      <c r="A14" s="7"/>
      <c r="B14" s="5" t="s">
        <v>434</v>
      </c>
      <c r="C14" s="5"/>
      <c r="D14" s="5" t="s">
        <v>249</v>
      </c>
      <c r="E14" s="5"/>
      <c r="F14" s="5" t="e">
        <f>NA()</f>
        <v>#N/A</v>
      </c>
      <c r="G14" s="121">
        <f t="shared" si="2"/>
        <v>0</v>
      </c>
      <c r="H14" s="4">
        <f t="shared" si="3"/>
        <v>0</v>
      </c>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s="114" customFormat="1" ht="15" customHeight="1" x14ac:dyDescent="0.2">
      <c r="A15" s="7"/>
      <c r="B15" s="5" t="s">
        <v>435</v>
      </c>
      <c r="C15" s="5"/>
      <c r="D15" s="5" t="s">
        <v>249</v>
      </c>
      <c r="E15" s="5"/>
      <c r="F15" s="5" t="e">
        <f>NA()</f>
        <v>#N/A</v>
      </c>
      <c r="G15" s="121">
        <f t="shared" si="2"/>
        <v>0</v>
      </c>
      <c r="H15" s="4">
        <f t="shared" si="3"/>
        <v>0</v>
      </c>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s="114" customFormat="1" ht="15" customHeight="1" x14ac:dyDescent="0.2">
      <c r="A16" s="7"/>
      <c r="B16" s="5" t="s">
        <v>427</v>
      </c>
      <c r="C16" s="5"/>
      <c r="D16" s="5" t="s">
        <v>249</v>
      </c>
      <c r="E16" s="5"/>
      <c r="F16" s="5" t="e">
        <f>NA()</f>
        <v>#N/A</v>
      </c>
      <c r="G16" s="121">
        <f t="shared" si="2"/>
        <v>0</v>
      </c>
      <c r="H16" s="4">
        <f t="shared" si="3"/>
        <v>0</v>
      </c>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16" ht="15" customHeight="1" x14ac:dyDescent="0.2">
      <c r="B17" s="5" t="s">
        <v>433</v>
      </c>
      <c r="C17" s="5"/>
      <c r="D17" s="5" t="s">
        <v>249</v>
      </c>
      <c r="F17" s="5" t="e">
        <f>NA()</f>
        <v>#N/A</v>
      </c>
      <c r="G17" s="121">
        <f t="shared" si="2"/>
        <v>0</v>
      </c>
      <c r="H17" s="4">
        <f t="shared" si="3"/>
        <v>0</v>
      </c>
      <c r="N17" s="7"/>
      <c r="O17" s="7"/>
      <c r="P17" s="7"/>
    </row>
    <row r="18" spans="1:16" s="243" customFormat="1" ht="15" customHeight="1" x14ac:dyDescent="0.2">
      <c r="A18" s="7"/>
      <c r="B18" s="5" t="s">
        <v>13</v>
      </c>
      <c r="C18" s="5"/>
      <c r="D18" s="22"/>
      <c r="E18" s="22"/>
      <c r="F18" s="24" t="e">
        <f>NA()</f>
        <v>#N/A</v>
      </c>
      <c r="G18" s="121">
        <f t="shared" si="2"/>
        <v>0</v>
      </c>
      <c r="H18" s="4">
        <f t="shared" si="3"/>
        <v>0</v>
      </c>
      <c r="L18" s="7"/>
    </row>
    <row r="19" spans="1:16" ht="15" customHeight="1" x14ac:dyDescent="0.2">
      <c r="B19" s="65" t="s">
        <v>901</v>
      </c>
      <c r="C19" s="65"/>
      <c r="D19" s="66"/>
      <c r="E19" s="65"/>
      <c r="F19" s="65"/>
      <c r="G19" s="123"/>
      <c r="H19" s="68"/>
      <c r="N19" s="7"/>
      <c r="O19" s="7"/>
      <c r="P19" s="7"/>
    </row>
    <row r="20" spans="1:16" ht="15" customHeight="1" x14ac:dyDescent="0.2">
      <c r="B20" s="5" t="s">
        <v>428</v>
      </c>
      <c r="C20" s="5"/>
      <c r="D20" s="5" t="s">
        <v>249</v>
      </c>
      <c r="F20" s="5" t="e">
        <f>NA()</f>
        <v>#N/A</v>
      </c>
      <c r="G20" s="121">
        <f>IF(ISNA(F20),0,INDEX(IF(UPPER(RIGHT(F20,1))=Low,UnitCostLow, IF(UPPER(RIGHT(F20,1))=High,UnitCostHigh,UnitCostSpecified)),MATCH(UPPER(LEFT(F20,LEN(F20)-1)),CostCode,0)))</f>
        <v>0</v>
      </c>
      <c r="H20" s="4">
        <f>G20*E20</f>
        <v>0</v>
      </c>
      <c r="N20" s="7"/>
      <c r="O20" s="7"/>
      <c r="P20" s="7"/>
    </row>
    <row r="21" spans="1:16" ht="15" customHeight="1" x14ac:dyDescent="0.2">
      <c r="B21" s="5" t="s">
        <v>429</v>
      </c>
      <c r="C21" s="5"/>
      <c r="D21" s="5" t="s">
        <v>249</v>
      </c>
      <c r="F21" s="5" t="e">
        <f>NA()</f>
        <v>#N/A</v>
      </c>
      <c r="G21" s="121">
        <f>IF(ISNA(F21),0,INDEX(IF(UPPER(RIGHT(F21,1))=Low,UnitCostLow, IF(UPPER(RIGHT(F21,1))=High,UnitCostHigh,UnitCostSpecified)),MATCH(UPPER(LEFT(F21,LEN(F21)-1)),CostCode,0)))</f>
        <v>0</v>
      </c>
      <c r="H21" s="4">
        <f>G21*E21</f>
        <v>0</v>
      </c>
      <c r="N21" s="7"/>
      <c r="O21" s="7"/>
      <c r="P21" s="7"/>
    </row>
    <row r="22" spans="1:16" ht="15" customHeight="1" x14ac:dyDescent="0.2">
      <c r="B22" s="5" t="s">
        <v>437</v>
      </c>
      <c r="C22" s="5"/>
      <c r="D22" s="5" t="s">
        <v>249</v>
      </c>
      <c r="F22" s="5" t="e">
        <f>NA()</f>
        <v>#N/A</v>
      </c>
      <c r="G22" s="121">
        <f>IF(ISNA(F22),0,INDEX(IF(UPPER(RIGHT(F22,1))=Low,UnitCostLow, IF(UPPER(RIGHT(F22,1))=High,UnitCostHigh,UnitCostSpecified)),MATCH(UPPER(LEFT(F22,LEN(F22)-1)),CostCode,0)))</f>
        <v>0</v>
      </c>
      <c r="H22" s="4">
        <f>G22*E22</f>
        <v>0</v>
      </c>
      <c r="N22" s="7"/>
      <c r="O22" s="7"/>
      <c r="P22" s="7"/>
    </row>
    <row r="23" spans="1:16" ht="15" customHeight="1" x14ac:dyDescent="0.2">
      <c r="B23" s="5" t="s">
        <v>430</v>
      </c>
      <c r="C23" s="5"/>
      <c r="D23" s="5" t="s">
        <v>249</v>
      </c>
      <c r="F23" s="5" t="e">
        <f>NA()</f>
        <v>#N/A</v>
      </c>
      <c r="G23" s="121">
        <f>IF(ISNA(F23),0,INDEX(IF(UPPER(RIGHT(F23,1))=Low,UnitCostLow, IF(UPPER(RIGHT(F23,1))=High,UnitCostHigh,UnitCostSpecified)),MATCH(UPPER(LEFT(F23,LEN(F23)-1)),CostCode,0)))</f>
        <v>0</v>
      </c>
      <c r="H23" s="4">
        <f>G23*E23</f>
        <v>0</v>
      </c>
      <c r="N23" s="7"/>
      <c r="O23" s="7"/>
      <c r="P23" s="7"/>
    </row>
    <row r="24" spans="1:16" ht="15" customHeight="1" x14ac:dyDescent="0.2">
      <c r="B24" s="5" t="s">
        <v>13</v>
      </c>
      <c r="C24" s="5"/>
      <c r="D24" s="16"/>
      <c r="F24" s="5" t="e">
        <f>NA()</f>
        <v>#N/A</v>
      </c>
      <c r="G24" s="121">
        <f>IF(ISNA(F24),0,INDEX(IF(UPPER(RIGHT(F24,1))=Low,UnitCostLow, IF(UPPER(RIGHT(F24,1))=High,UnitCostHigh,UnitCostSpecified)),MATCH(UPPER(LEFT(F24,LEN(F24)-1)),CostCode,0)))</f>
        <v>0</v>
      </c>
      <c r="H24" s="4">
        <f>G24*E24</f>
        <v>0</v>
      </c>
      <c r="N24" s="7"/>
      <c r="O24" s="7"/>
      <c r="P24" s="7"/>
    </row>
    <row r="25" spans="1:16" ht="15" customHeight="1" x14ac:dyDescent="0.2">
      <c r="B25" s="65" t="s">
        <v>902</v>
      </c>
      <c r="C25" s="65"/>
      <c r="D25" s="66"/>
      <c r="E25" s="65"/>
      <c r="F25" s="65"/>
      <c r="G25" s="123"/>
      <c r="H25" s="68"/>
      <c r="N25" s="7"/>
      <c r="O25" s="7"/>
      <c r="P25" s="7"/>
    </row>
    <row r="26" spans="1:16" ht="15" customHeight="1" x14ac:dyDescent="0.2">
      <c r="B26" s="5" t="s">
        <v>436</v>
      </c>
      <c r="C26" s="5"/>
      <c r="D26" s="5" t="s">
        <v>249</v>
      </c>
      <c r="F26" s="5" t="e">
        <f>NA()</f>
        <v>#N/A</v>
      </c>
      <c r="G26" s="121">
        <f>IF(ISNA(F26),0,INDEX(IF(UPPER(RIGHT(F26,1))=Low,UnitCostLow, IF(UPPER(RIGHT(F26,1))=High,UnitCostHigh,UnitCostSpecified)),MATCH(UPPER(LEFT(F26,LEN(F26)-1)),CostCode,0)))</f>
        <v>0</v>
      </c>
      <c r="H26" s="4">
        <f>G26*E26</f>
        <v>0</v>
      </c>
      <c r="N26" s="7"/>
      <c r="O26" s="7"/>
      <c r="P26" s="7"/>
    </row>
    <row r="27" spans="1:16" s="111" customFormat="1" ht="15" customHeight="1" x14ac:dyDescent="0.2">
      <c r="A27" s="7"/>
      <c r="B27" s="59" t="s">
        <v>446</v>
      </c>
      <c r="C27" s="59"/>
      <c r="D27" s="233" t="s">
        <v>249</v>
      </c>
      <c r="E27" s="59"/>
      <c r="F27" s="59" t="e">
        <f>NA()</f>
        <v>#N/A</v>
      </c>
      <c r="G27" s="130">
        <f>IF(ISNA(F27),0,INDEX(IF(UPPER(RIGHT(F27,1))=Low,UnitCostLow, IF(UPPER(RIGHT(F27,1))=High,UnitCostHigh,UnitCostSpecified)),MATCH(UPPER(LEFT(F27,LEN(F27)-1)),CostCode,0)))</f>
        <v>0</v>
      </c>
      <c r="H27" s="61">
        <f>G27*E27</f>
        <v>0</v>
      </c>
      <c r="L27" s="7"/>
    </row>
    <row r="28" spans="1:16" ht="15" customHeight="1" x14ac:dyDescent="0.2">
      <c r="B28" s="5" t="s">
        <v>431</v>
      </c>
      <c r="C28" s="5"/>
      <c r="D28" s="5" t="s">
        <v>249</v>
      </c>
      <c r="F28" s="5" t="e">
        <f>NA()</f>
        <v>#N/A</v>
      </c>
      <c r="G28" s="121">
        <f>IF(ISNA(F28),0,INDEX(IF(UPPER(RIGHT(F28,1))=Low,UnitCostLow, IF(UPPER(RIGHT(F28,1))=High,UnitCostHigh,UnitCostSpecified)),MATCH(UPPER(LEFT(F28,LEN(F28)-1)),CostCode,0)))</f>
        <v>0</v>
      </c>
      <c r="H28" s="4">
        <f>G28*E28</f>
        <v>0</v>
      </c>
      <c r="N28" s="7"/>
      <c r="O28" s="7"/>
      <c r="P28" s="7"/>
    </row>
    <row r="29" spans="1:16" ht="15" customHeight="1" x14ac:dyDescent="0.2">
      <c r="B29" s="5" t="s">
        <v>432</v>
      </c>
      <c r="C29" s="5"/>
      <c r="D29" s="5" t="s">
        <v>249</v>
      </c>
      <c r="F29" s="5" t="e">
        <f>NA()</f>
        <v>#N/A</v>
      </c>
      <c r="G29" s="121">
        <f>IF(ISNA(F29),0,INDEX(IF(UPPER(RIGHT(F29,1))=Low,UnitCostLow, IF(UPPER(RIGHT(F29,1))=High,UnitCostHigh,UnitCostSpecified)),MATCH(UPPER(LEFT(F29,LEN(F29)-1)),CostCode,0)))</f>
        <v>0</v>
      </c>
      <c r="H29" s="4">
        <f>G29*E29</f>
        <v>0</v>
      </c>
      <c r="N29" s="7"/>
      <c r="O29" s="7"/>
      <c r="P29" s="7"/>
    </row>
    <row r="30" spans="1:16" ht="15" customHeight="1" thickBot="1" x14ac:dyDescent="0.25">
      <c r="B30" s="22"/>
      <c r="C30" s="22"/>
      <c r="D30" s="23"/>
      <c r="E30" s="22"/>
      <c r="F30" s="22"/>
      <c r="G30" s="372"/>
      <c r="H30" s="24"/>
      <c r="N30" s="7"/>
      <c r="O30" s="7"/>
      <c r="P30" s="7"/>
    </row>
    <row r="31" spans="1:16" ht="15" customHeight="1" x14ac:dyDescent="0.2">
      <c r="B31" s="234"/>
      <c r="C31" s="234"/>
      <c r="D31" s="81"/>
      <c r="E31" s="234"/>
      <c r="F31" s="234"/>
      <c r="G31" s="402" t="s">
        <v>440</v>
      </c>
      <c r="H31" s="128">
        <f>SUM(H5:H30)+0.0001</f>
        <v>1E-4</v>
      </c>
      <c r="N31" s="7"/>
      <c r="O31" s="7"/>
      <c r="P31" s="7"/>
    </row>
    <row r="32" spans="1:16" ht="15" customHeight="1" x14ac:dyDescent="0.2">
      <c r="B32" s="22" t="s">
        <v>438</v>
      </c>
      <c r="C32" s="236"/>
      <c r="D32" s="23" t="s">
        <v>66</v>
      </c>
      <c r="E32" s="314"/>
      <c r="F32" s="22"/>
      <c r="G32" s="429"/>
      <c r="H32" s="24"/>
      <c r="N32" s="7"/>
      <c r="O32" s="7"/>
      <c r="P32" s="7"/>
    </row>
    <row r="33" spans="2:16" ht="15" customHeight="1" thickBot="1" x14ac:dyDescent="0.25">
      <c r="B33" s="25"/>
      <c r="C33" s="283"/>
      <c r="D33" s="26"/>
      <c r="E33" s="25"/>
      <c r="F33" s="25"/>
      <c r="G33" s="430" t="s">
        <v>468</v>
      </c>
      <c r="H33" s="282">
        <f>AnnualTreat1Cost*E32</f>
        <v>0</v>
      </c>
      <c r="N33" s="7"/>
      <c r="O33" s="7"/>
      <c r="P33" s="7"/>
    </row>
    <row r="34" spans="2:16" x14ac:dyDescent="0.2">
      <c r="B34" s="5"/>
      <c r="C34" s="5"/>
      <c r="D34" s="16"/>
      <c r="N34" s="7"/>
      <c r="O34" s="7"/>
      <c r="P34" s="7"/>
    </row>
    <row r="35" spans="2:16" ht="15" customHeight="1" x14ac:dyDescent="0.2">
      <c r="B35" s="5"/>
      <c r="C35" s="5"/>
      <c r="D35" s="16"/>
      <c r="H35" s="4"/>
      <c r="N35" s="7"/>
      <c r="O35" s="7"/>
      <c r="P35" s="7"/>
    </row>
    <row r="36" spans="2:16" ht="15" customHeight="1" x14ac:dyDescent="0.2">
      <c r="B36" s="5"/>
      <c r="C36" s="5"/>
      <c r="D36" s="16"/>
      <c r="H36" s="4"/>
      <c r="N36" s="7"/>
      <c r="O36" s="7"/>
      <c r="P36" s="7"/>
    </row>
    <row r="37" spans="2:16" ht="15" customHeight="1" x14ac:dyDescent="0.2">
      <c r="B37" s="5"/>
      <c r="C37" s="5"/>
      <c r="D37" s="16"/>
      <c r="H37" s="4"/>
      <c r="N37" s="7"/>
      <c r="O37" s="7"/>
      <c r="P37" s="7"/>
    </row>
    <row r="38" spans="2:16" ht="15" customHeight="1" x14ac:dyDescent="0.2">
      <c r="B38" s="5"/>
      <c r="C38" s="5"/>
      <c r="D38" s="16"/>
      <c r="H38" s="4"/>
      <c r="N38" s="7"/>
      <c r="O38" s="7"/>
      <c r="P38" s="7"/>
    </row>
    <row r="39" spans="2:16" ht="15" customHeight="1" x14ac:dyDescent="0.2">
      <c r="B39" s="5"/>
      <c r="C39" s="5"/>
      <c r="D39" s="16"/>
      <c r="H39" s="4"/>
      <c r="N39" s="7"/>
      <c r="O39" s="7"/>
      <c r="P39" s="7"/>
    </row>
    <row r="40" spans="2:16" ht="15" customHeight="1" x14ac:dyDescent="0.2">
      <c r="B40" s="5"/>
      <c r="C40" s="5"/>
      <c r="D40" s="16"/>
      <c r="H40" s="4"/>
      <c r="N40" s="7"/>
      <c r="O40" s="7"/>
      <c r="P40" s="7"/>
    </row>
    <row r="41" spans="2:16" ht="15" customHeight="1" x14ac:dyDescent="0.2">
      <c r="B41" s="5"/>
      <c r="C41" s="5"/>
      <c r="D41" s="16"/>
      <c r="H41" s="4"/>
      <c r="N41" s="7"/>
      <c r="O41" s="7"/>
      <c r="P41" s="7"/>
    </row>
    <row r="42" spans="2:16" ht="15" customHeight="1" x14ac:dyDescent="0.2">
      <c r="B42" s="5"/>
      <c r="C42" s="5"/>
      <c r="D42" s="16"/>
      <c r="H42" s="4"/>
      <c r="N42" s="7"/>
      <c r="O42" s="7"/>
      <c r="P42" s="7"/>
    </row>
    <row r="43" spans="2:16" ht="15" customHeight="1" x14ac:dyDescent="0.2">
      <c r="D43" s="7"/>
      <c r="H43" s="4"/>
      <c r="N43" s="7"/>
      <c r="O43" s="7"/>
      <c r="P43" s="7"/>
    </row>
    <row r="44" spans="2:16" ht="15" customHeight="1" x14ac:dyDescent="0.2">
      <c r="D44" s="7"/>
      <c r="E44" s="7"/>
      <c r="F44" s="7"/>
      <c r="N44" s="7"/>
      <c r="O44" s="7"/>
      <c r="P44" s="7"/>
    </row>
    <row r="45" spans="2:16" ht="15" customHeight="1" x14ac:dyDescent="0.2">
      <c r="D45" s="7"/>
      <c r="E45" s="7"/>
      <c r="F45" s="7"/>
      <c r="N45" s="7"/>
      <c r="O45" s="7"/>
      <c r="P45" s="7"/>
    </row>
    <row r="46" spans="2:16" ht="15" customHeight="1" x14ac:dyDescent="0.2">
      <c r="D46" s="7"/>
      <c r="E46" s="7"/>
      <c r="F46" s="7"/>
      <c r="N46" s="7"/>
      <c r="O46" s="7"/>
      <c r="P46" s="7"/>
    </row>
    <row r="47" spans="2:16" ht="15" customHeight="1" x14ac:dyDescent="0.2">
      <c r="D47" s="7"/>
      <c r="E47" s="7"/>
      <c r="F47" s="7"/>
      <c r="N47" s="7"/>
      <c r="O47" s="7"/>
      <c r="P47" s="7"/>
    </row>
    <row r="48" spans="2:16" ht="15" customHeight="1" x14ac:dyDescent="0.2">
      <c r="D48" s="7"/>
      <c r="E48" s="7"/>
      <c r="F48" s="7"/>
      <c r="N48" s="7"/>
      <c r="O48" s="7"/>
      <c r="P48" s="7"/>
    </row>
    <row r="49" spans="4:16" ht="15" customHeight="1" x14ac:dyDescent="0.2">
      <c r="D49" s="7"/>
      <c r="E49" s="7"/>
      <c r="F49" s="7"/>
      <c r="N49" s="7"/>
      <c r="O49" s="7"/>
      <c r="P49" s="7"/>
    </row>
    <row r="50" spans="4:16" ht="15" customHeight="1" x14ac:dyDescent="0.2">
      <c r="D50" s="7"/>
      <c r="E50" s="7"/>
      <c r="F50" s="7"/>
      <c r="N50" s="7"/>
      <c r="O50" s="7"/>
      <c r="P50" s="7"/>
    </row>
    <row r="51" spans="4:16" ht="15" customHeight="1" x14ac:dyDescent="0.2">
      <c r="D51" s="7"/>
      <c r="E51" s="7"/>
      <c r="F51" s="7"/>
      <c r="N51" s="7"/>
      <c r="O51" s="7"/>
      <c r="P51" s="7"/>
    </row>
    <row r="52" spans="4:16" ht="15" customHeight="1" x14ac:dyDescent="0.2">
      <c r="D52" s="7"/>
      <c r="E52" s="7"/>
      <c r="F52" s="7"/>
      <c r="N52" s="7"/>
      <c r="O52" s="7"/>
      <c r="P52" s="7"/>
    </row>
    <row r="53" spans="4:16" ht="15" customHeight="1" x14ac:dyDescent="0.2">
      <c r="D53" s="7"/>
      <c r="E53" s="7"/>
      <c r="F53" s="7"/>
      <c r="N53" s="7"/>
      <c r="O53" s="7"/>
      <c r="P53" s="7"/>
    </row>
    <row r="54" spans="4:16" ht="15" customHeight="1" x14ac:dyDescent="0.2">
      <c r="D54" s="7"/>
      <c r="E54" s="7"/>
      <c r="F54" s="7"/>
      <c r="N54" s="7"/>
      <c r="O54" s="7"/>
      <c r="P54" s="7"/>
    </row>
    <row r="55" spans="4:16" ht="15" customHeight="1" x14ac:dyDescent="0.2">
      <c r="D55" s="7"/>
      <c r="E55" s="7"/>
      <c r="F55" s="7"/>
      <c r="N55" s="7"/>
      <c r="O55" s="7"/>
      <c r="P55" s="7"/>
    </row>
    <row r="56" spans="4:16" ht="15" customHeight="1" x14ac:dyDescent="0.2">
      <c r="D56" s="7"/>
      <c r="E56" s="7"/>
      <c r="F56" s="7"/>
      <c r="N56" s="7"/>
      <c r="O56" s="7"/>
      <c r="P56" s="7"/>
    </row>
    <row r="57" spans="4:16" ht="15" customHeight="1" x14ac:dyDescent="0.2">
      <c r="D57" s="7"/>
      <c r="E57" s="7"/>
      <c r="F57" s="7"/>
      <c r="N57" s="7"/>
      <c r="O57" s="7"/>
      <c r="P57" s="7"/>
    </row>
    <row r="58" spans="4:16" ht="15" customHeight="1" x14ac:dyDescent="0.2">
      <c r="D58" s="7"/>
      <c r="E58" s="7"/>
      <c r="F58" s="7"/>
      <c r="N58" s="7"/>
      <c r="O58" s="7"/>
      <c r="P58" s="7"/>
    </row>
    <row r="59" spans="4:16" ht="15" customHeight="1" x14ac:dyDescent="0.2">
      <c r="D59" s="7"/>
      <c r="E59" s="7"/>
      <c r="F59" s="7"/>
      <c r="N59" s="7"/>
      <c r="O59" s="7"/>
      <c r="P59" s="7"/>
    </row>
    <row r="60" spans="4:16" ht="15" customHeight="1" x14ac:dyDescent="0.2">
      <c r="D60" s="7"/>
      <c r="E60" s="7"/>
      <c r="F60" s="7"/>
      <c r="N60" s="7"/>
      <c r="O60" s="7"/>
      <c r="P60" s="7"/>
    </row>
    <row r="61" spans="4:16" ht="15" customHeight="1" x14ac:dyDescent="0.2">
      <c r="D61" s="7"/>
      <c r="E61" s="7"/>
      <c r="F61" s="7"/>
      <c r="N61" s="7"/>
      <c r="O61" s="7"/>
      <c r="P61" s="7"/>
    </row>
    <row r="62" spans="4:16" ht="15" customHeight="1" x14ac:dyDescent="0.2">
      <c r="D62" s="7"/>
      <c r="E62" s="7"/>
      <c r="F62" s="7"/>
      <c r="N62" s="7"/>
      <c r="O62" s="7"/>
      <c r="P62" s="7"/>
    </row>
    <row r="63" spans="4:16" ht="15" customHeight="1" x14ac:dyDescent="0.2">
      <c r="D63" s="7"/>
      <c r="E63" s="7"/>
      <c r="F63" s="7"/>
      <c r="N63" s="7"/>
      <c r="O63" s="7"/>
      <c r="P63" s="7"/>
    </row>
    <row r="64" spans="4:16" ht="15" customHeight="1" x14ac:dyDescent="0.2">
      <c r="D64" s="7"/>
      <c r="E64" s="7"/>
      <c r="F64" s="7"/>
      <c r="N64" s="7"/>
      <c r="O64" s="7"/>
      <c r="P64" s="7"/>
    </row>
    <row r="65" spans="4:16" ht="15" customHeight="1" x14ac:dyDescent="0.2">
      <c r="D65" s="7"/>
      <c r="E65" s="7"/>
      <c r="F65" s="7"/>
      <c r="N65" s="7"/>
      <c r="O65" s="7"/>
      <c r="P65" s="7"/>
    </row>
    <row r="66" spans="4:16" ht="15" customHeight="1" x14ac:dyDescent="0.2">
      <c r="D66" s="7"/>
      <c r="E66" s="7"/>
      <c r="F66" s="7"/>
      <c r="N66" s="7"/>
      <c r="O66" s="7"/>
      <c r="P66" s="7"/>
    </row>
    <row r="67" spans="4:16" ht="15" customHeight="1" x14ac:dyDescent="0.2">
      <c r="D67" s="7"/>
      <c r="E67" s="7"/>
      <c r="F67" s="7"/>
      <c r="N67" s="7"/>
      <c r="O67" s="7"/>
      <c r="P67" s="7"/>
    </row>
    <row r="68" spans="4:16" ht="15" customHeight="1" x14ac:dyDescent="0.2">
      <c r="D68" s="7"/>
      <c r="E68" s="7"/>
      <c r="F68" s="7"/>
      <c r="N68" s="7"/>
      <c r="O68" s="7"/>
      <c r="P68" s="7"/>
    </row>
    <row r="69" spans="4:16" ht="15" customHeight="1" x14ac:dyDescent="0.2">
      <c r="D69" s="7"/>
      <c r="E69" s="7"/>
      <c r="F69" s="7"/>
      <c r="N69" s="7"/>
      <c r="O69" s="7"/>
      <c r="P69" s="7"/>
    </row>
    <row r="70" spans="4:16" ht="15" customHeight="1" x14ac:dyDescent="0.2">
      <c r="D70" s="7"/>
      <c r="E70" s="7"/>
      <c r="F70" s="7"/>
      <c r="N70" s="7"/>
      <c r="O70" s="7"/>
      <c r="P70" s="7"/>
    </row>
    <row r="71" spans="4:16" ht="15" customHeight="1" x14ac:dyDescent="0.2">
      <c r="D71" s="7"/>
      <c r="E71" s="7"/>
      <c r="F71" s="7"/>
      <c r="N71" s="7"/>
      <c r="O71" s="7"/>
      <c r="P71" s="7"/>
    </row>
    <row r="72" spans="4:16" ht="15" customHeight="1" x14ac:dyDescent="0.2">
      <c r="D72" s="7"/>
      <c r="E72" s="7"/>
      <c r="F72" s="7"/>
      <c r="N72" s="7"/>
      <c r="O72" s="7"/>
      <c r="P72" s="7"/>
    </row>
    <row r="73" spans="4:16" ht="15" customHeight="1" x14ac:dyDescent="0.2">
      <c r="D73" s="7"/>
      <c r="E73" s="7"/>
      <c r="F73" s="7"/>
      <c r="N73" s="7"/>
      <c r="O73" s="7"/>
      <c r="P73" s="7"/>
    </row>
    <row r="74" spans="4:16" ht="15" customHeight="1" x14ac:dyDescent="0.2">
      <c r="D74" s="7"/>
      <c r="E74" s="7"/>
      <c r="F74" s="7"/>
      <c r="N74" s="7"/>
      <c r="O74" s="7"/>
      <c r="P74" s="7"/>
    </row>
    <row r="75" spans="4:16" x14ac:dyDescent="0.2">
      <c r="D75" s="7"/>
      <c r="E75" s="7"/>
      <c r="F75" s="7"/>
      <c r="N75" s="7"/>
      <c r="O75" s="7"/>
      <c r="P75" s="7"/>
    </row>
    <row r="76" spans="4:16" x14ac:dyDescent="0.2">
      <c r="D76" s="7"/>
      <c r="E76" s="7"/>
      <c r="F76" s="7"/>
      <c r="N76" s="7"/>
      <c r="O76" s="7"/>
      <c r="P76" s="7"/>
    </row>
    <row r="77" spans="4:16" x14ac:dyDescent="0.2">
      <c r="D77" s="7"/>
      <c r="E77" s="7"/>
      <c r="F77" s="7"/>
      <c r="N77" s="7"/>
      <c r="O77" s="7"/>
      <c r="P77" s="7"/>
    </row>
    <row r="78" spans="4:16" x14ac:dyDescent="0.2">
      <c r="D78" s="7"/>
      <c r="E78" s="7"/>
      <c r="F78" s="7"/>
      <c r="N78" s="7"/>
      <c r="O78" s="7"/>
      <c r="P78" s="7"/>
    </row>
    <row r="79" spans="4:16" x14ac:dyDescent="0.2">
      <c r="D79" s="7"/>
      <c r="E79" s="7"/>
      <c r="F79" s="7"/>
      <c r="N79" s="7"/>
      <c r="O79" s="7"/>
      <c r="P79" s="7"/>
    </row>
    <row r="80" spans="4:16" x14ac:dyDescent="0.2">
      <c r="D80" s="7"/>
      <c r="E80" s="7"/>
      <c r="F80" s="7"/>
      <c r="N80" s="7"/>
      <c r="O80" s="7"/>
      <c r="P80" s="7"/>
    </row>
    <row r="81" spans="4:16" x14ac:dyDescent="0.2">
      <c r="D81" s="7"/>
      <c r="E81" s="7"/>
      <c r="F81" s="7"/>
      <c r="N81" s="7"/>
      <c r="O81" s="7"/>
      <c r="P81" s="7"/>
    </row>
    <row r="82" spans="4:16" x14ac:dyDescent="0.2">
      <c r="D82" s="7"/>
      <c r="E82" s="7"/>
      <c r="F82" s="7"/>
      <c r="N82" s="7"/>
      <c r="O82" s="7"/>
      <c r="P82" s="7"/>
    </row>
    <row r="83" spans="4:16" x14ac:dyDescent="0.2">
      <c r="D83" s="7"/>
      <c r="E83" s="7"/>
      <c r="F83" s="7"/>
      <c r="N83" s="7"/>
      <c r="O83" s="7"/>
      <c r="P83" s="7"/>
    </row>
    <row r="84" spans="4:16" x14ac:dyDescent="0.2">
      <c r="D84" s="7"/>
      <c r="E84" s="7"/>
      <c r="F84" s="7"/>
      <c r="N84" s="7"/>
      <c r="O84" s="7"/>
      <c r="P84" s="7"/>
    </row>
    <row r="85" spans="4:16" x14ac:dyDescent="0.2">
      <c r="D85" s="7"/>
      <c r="E85" s="7"/>
      <c r="F85" s="7"/>
      <c r="N85" s="7"/>
      <c r="O85" s="7"/>
      <c r="P85" s="7"/>
    </row>
    <row r="86" spans="4:16" x14ac:dyDescent="0.2">
      <c r="D86" s="7"/>
      <c r="E86" s="7"/>
      <c r="F86" s="7"/>
      <c r="N86" s="7"/>
      <c r="O86" s="7"/>
      <c r="P86" s="7"/>
    </row>
    <row r="87" spans="4:16" x14ac:dyDescent="0.2">
      <c r="D87" s="7"/>
      <c r="E87" s="7"/>
      <c r="F87" s="7"/>
      <c r="N87" s="7"/>
      <c r="O87" s="7"/>
      <c r="P87" s="7"/>
    </row>
    <row r="88" spans="4:16" x14ac:dyDescent="0.2">
      <c r="D88" s="7"/>
      <c r="E88" s="7"/>
      <c r="F88" s="7"/>
      <c r="N88" s="7"/>
      <c r="O88" s="7"/>
      <c r="P88" s="7"/>
    </row>
    <row r="89" spans="4:16" x14ac:dyDescent="0.2">
      <c r="D89" s="7"/>
      <c r="E89" s="7"/>
      <c r="F89" s="7"/>
      <c r="N89" s="7"/>
      <c r="O89" s="7"/>
      <c r="P89" s="7"/>
    </row>
    <row r="90" spans="4:16" x14ac:dyDescent="0.2">
      <c r="D90" s="7"/>
      <c r="E90" s="7"/>
      <c r="F90" s="7"/>
      <c r="N90" s="7"/>
      <c r="O90" s="7"/>
      <c r="P90" s="7"/>
    </row>
    <row r="91" spans="4:16" x14ac:dyDescent="0.2">
      <c r="D91" s="7"/>
      <c r="E91" s="7"/>
      <c r="F91" s="7"/>
      <c r="N91" s="7"/>
      <c r="O91" s="7"/>
      <c r="P91" s="7"/>
    </row>
    <row r="92" spans="4:16" x14ac:dyDescent="0.2">
      <c r="D92" s="7"/>
      <c r="E92" s="7"/>
      <c r="F92" s="7"/>
      <c r="N92" s="7"/>
      <c r="O92" s="7"/>
      <c r="P92" s="7"/>
    </row>
    <row r="93" spans="4:16" x14ac:dyDescent="0.2">
      <c r="D93" s="7"/>
      <c r="E93" s="7"/>
      <c r="F93" s="7"/>
      <c r="N93" s="7"/>
      <c r="O93" s="7"/>
      <c r="P93" s="7"/>
    </row>
    <row r="94" spans="4:16" x14ac:dyDescent="0.2">
      <c r="D94" s="7"/>
      <c r="E94" s="7"/>
      <c r="F94" s="7"/>
      <c r="N94" s="7"/>
      <c r="O94" s="7"/>
      <c r="P94" s="7"/>
    </row>
    <row r="95" spans="4:16" x14ac:dyDescent="0.2">
      <c r="D95" s="7"/>
      <c r="E95" s="7"/>
      <c r="F95" s="7"/>
      <c r="N95" s="7"/>
      <c r="O95" s="7"/>
      <c r="P95" s="7"/>
    </row>
    <row r="96" spans="4:16" x14ac:dyDescent="0.2">
      <c r="D96" s="7"/>
      <c r="E96" s="7"/>
      <c r="F96" s="7"/>
      <c r="N96" s="7"/>
      <c r="O96" s="7"/>
      <c r="P96" s="7"/>
    </row>
    <row r="97" spans="4:16" x14ac:dyDescent="0.2">
      <c r="D97" s="7"/>
      <c r="E97" s="7"/>
      <c r="F97" s="7"/>
      <c r="N97" s="7"/>
      <c r="O97" s="7"/>
      <c r="P97" s="7"/>
    </row>
    <row r="98" spans="4:16" x14ac:dyDescent="0.2">
      <c r="D98" s="7"/>
      <c r="E98" s="7"/>
      <c r="F98" s="7"/>
      <c r="N98" s="7"/>
      <c r="O98" s="7"/>
      <c r="P98" s="7"/>
    </row>
    <row r="99" spans="4:16" x14ac:dyDescent="0.2">
      <c r="D99" s="7"/>
      <c r="E99" s="7"/>
      <c r="F99" s="7"/>
      <c r="N99" s="7"/>
      <c r="O99" s="7"/>
      <c r="P99" s="7"/>
    </row>
    <row r="100" spans="4:16" x14ac:dyDescent="0.2">
      <c r="D100" s="7"/>
      <c r="E100" s="7"/>
      <c r="F100" s="7"/>
      <c r="N100" s="7"/>
      <c r="O100" s="7"/>
      <c r="P100" s="7"/>
    </row>
    <row r="101" spans="4:16" x14ac:dyDescent="0.2">
      <c r="D101" s="7"/>
      <c r="E101" s="7"/>
      <c r="F101" s="7"/>
      <c r="N101" s="7"/>
      <c r="O101" s="7"/>
      <c r="P101" s="7"/>
    </row>
    <row r="102" spans="4:16" x14ac:dyDescent="0.2">
      <c r="D102" s="7"/>
      <c r="E102" s="7"/>
      <c r="F102" s="7"/>
      <c r="N102" s="7"/>
      <c r="O102" s="7"/>
      <c r="P102" s="7"/>
    </row>
    <row r="103" spans="4:16" x14ac:dyDescent="0.2">
      <c r="D103" s="7"/>
      <c r="E103" s="7"/>
      <c r="F103" s="7"/>
      <c r="N103" s="7"/>
      <c r="O103" s="7"/>
      <c r="P103" s="7"/>
    </row>
    <row r="104" spans="4:16" x14ac:dyDescent="0.2">
      <c r="D104" s="7"/>
      <c r="E104" s="7"/>
      <c r="F104" s="7"/>
      <c r="N104" s="7"/>
      <c r="O104" s="7"/>
      <c r="P104" s="7"/>
    </row>
    <row r="105" spans="4:16" x14ac:dyDescent="0.2">
      <c r="D105" s="7"/>
      <c r="E105" s="7"/>
      <c r="F105" s="7"/>
      <c r="N105" s="7"/>
      <c r="O105" s="7"/>
      <c r="P105" s="7"/>
    </row>
    <row r="106" spans="4:16" x14ac:dyDescent="0.2">
      <c r="D106" s="7"/>
      <c r="E106" s="7"/>
      <c r="F106" s="7"/>
      <c r="N106" s="7"/>
      <c r="O106" s="7"/>
      <c r="P106" s="7"/>
    </row>
    <row r="107" spans="4:16" x14ac:dyDescent="0.2">
      <c r="D107" s="7"/>
      <c r="E107" s="7"/>
      <c r="F107" s="7"/>
      <c r="N107" s="7"/>
      <c r="O107" s="7"/>
      <c r="P107" s="7"/>
    </row>
    <row r="108" spans="4:16" x14ac:dyDescent="0.2">
      <c r="D108" s="7"/>
      <c r="E108" s="7"/>
      <c r="F108" s="7"/>
      <c r="N108" s="7"/>
      <c r="O108" s="7"/>
      <c r="P108" s="7"/>
    </row>
    <row r="109" spans="4:16" x14ac:dyDescent="0.2">
      <c r="D109" s="7"/>
      <c r="E109" s="7"/>
      <c r="F109" s="7"/>
      <c r="N109" s="7"/>
      <c r="O109" s="7"/>
      <c r="P109" s="7"/>
    </row>
    <row r="110" spans="4:16" x14ac:dyDescent="0.2">
      <c r="D110" s="7"/>
      <c r="E110" s="7"/>
      <c r="F110" s="7"/>
      <c r="N110" s="7"/>
      <c r="O110" s="7"/>
      <c r="P110" s="7"/>
    </row>
    <row r="111" spans="4:16" x14ac:dyDescent="0.2">
      <c r="D111" s="7"/>
      <c r="E111" s="7"/>
      <c r="F111" s="7"/>
      <c r="N111" s="7"/>
      <c r="O111" s="7"/>
      <c r="P111" s="7"/>
    </row>
    <row r="112" spans="4:16" x14ac:dyDescent="0.2">
      <c r="D112" s="7"/>
      <c r="E112" s="7"/>
      <c r="F112" s="7"/>
      <c r="N112" s="7"/>
      <c r="O112" s="7"/>
      <c r="P112" s="7"/>
    </row>
    <row r="113" spans="4:16" x14ac:dyDescent="0.2">
      <c r="D113" s="7"/>
      <c r="E113" s="7"/>
      <c r="F113" s="7"/>
      <c r="N113" s="7"/>
      <c r="O113" s="7"/>
      <c r="P113" s="7"/>
    </row>
    <row r="114" spans="4:16" x14ac:dyDescent="0.2">
      <c r="D114" s="7"/>
      <c r="E114" s="7"/>
      <c r="F114" s="7"/>
      <c r="N114" s="7"/>
      <c r="O114" s="7"/>
      <c r="P114" s="7"/>
    </row>
    <row r="115" spans="4:16" x14ac:dyDescent="0.2">
      <c r="D115" s="7"/>
      <c r="E115" s="7"/>
      <c r="F115" s="7"/>
      <c r="N115" s="7"/>
      <c r="O115" s="7"/>
      <c r="P115" s="7"/>
    </row>
    <row r="116" spans="4:16" x14ac:dyDescent="0.2">
      <c r="D116" s="7"/>
      <c r="E116" s="7"/>
      <c r="F116" s="7"/>
      <c r="N116" s="7"/>
      <c r="O116" s="7"/>
      <c r="P116" s="7"/>
    </row>
    <row r="117" spans="4:16" x14ac:dyDescent="0.2">
      <c r="E117" s="7"/>
      <c r="F117" s="7"/>
      <c r="L117" s="15"/>
      <c r="N117" s="7"/>
      <c r="O117" s="7"/>
      <c r="P117" s="7"/>
    </row>
    <row r="118" spans="4:16" x14ac:dyDescent="0.2">
      <c r="E118" s="7"/>
      <c r="F118" s="7"/>
      <c r="L118" s="15"/>
      <c r="N118" s="7"/>
      <c r="O118" s="7"/>
      <c r="P118" s="7"/>
    </row>
    <row r="119" spans="4:16" x14ac:dyDescent="0.2">
      <c r="E119" s="7"/>
      <c r="F119" s="7"/>
      <c r="L119" s="15"/>
      <c r="N119" s="7"/>
      <c r="O119" s="7"/>
      <c r="P119" s="7"/>
    </row>
    <row r="120" spans="4:16" x14ac:dyDescent="0.2">
      <c r="E120" s="7"/>
      <c r="F120" s="7"/>
      <c r="L120" s="15"/>
      <c r="N120" s="7"/>
      <c r="O120" s="7"/>
      <c r="P120" s="7"/>
    </row>
    <row r="121" spans="4:16" x14ac:dyDescent="0.2">
      <c r="E121" s="7"/>
      <c r="F121" s="7"/>
      <c r="L121" s="15"/>
      <c r="N121" s="7"/>
      <c r="O121" s="7"/>
      <c r="P121" s="7"/>
    </row>
    <row r="122" spans="4:16" x14ac:dyDescent="0.2">
      <c r="E122" s="7"/>
      <c r="F122" s="7"/>
      <c r="L122" s="15"/>
      <c r="N122" s="7"/>
      <c r="O122" s="7"/>
      <c r="P122" s="7"/>
    </row>
    <row r="123" spans="4:16" x14ac:dyDescent="0.2">
      <c r="E123" s="7"/>
      <c r="F123" s="7"/>
      <c r="L123" s="15"/>
      <c r="N123" s="7"/>
      <c r="O123" s="7"/>
      <c r="P123" s="7"/>
    </row>
    <row r="124" spans="4:16" x14ac:dyDescent="0.2">
      <c r="E124" s="7"/>
      <c r="F124" s="7"/>
      <c r="L124" s="15"/>
      <c r="N124" s="7"/>
      <c r="O124" s="7"/>
      <c r="P124" s="7"/>
    </row>
    <row r="125" spans="4:16" x14ac:dyDescent="0.2">
      <c r="E125" s="7"/>
      <c r="F125" s="7"/>
      <c r="L125" s="15"/>
      <c r="N125" s="7"/>
      <c r="O125" s="7"/>
      <c r="P125" s="7"/>
    </row>
    <row r="126" spans="4:16" x14ac:dyDescent="0.2">
      <c r="E126" s="7"/>
      <c r="F126" s="7"/>
      <c r="L126" s="15"/>
      <c r="N126" s="7"/>
      <c r="O126" s="7"/>
      <c r="P126" s="7"/>
    </row>
    <row r="127" spans="4:16" x14ac:dyDescent="0.2">
      <c r="E127" s="7"/>
      <c r="F127" s="7"/>
      <c r="L127" s="15"/>
      <c r="N127" s="7"/>
      <c r="O127" s="7"/>
      <c r="P127" s="7"/>
    </row>
    <row r="128" spans="4:16" x14ac:dyDescent="0.2">
      <c r="E128" s="7"/>
      <c r="F128" s="7"/>
      <c r="L128" s="15"/>
      <c r="N128" s="7"/>
      <c r="O128" s="7"/>
      <c r="P128" s="7"/>
    </row>
    <row r="129" spans="5:16" x14ac:dyDescent="0.2">
      <c r="E129" s="7"/>
      <c r="F129" s="7"/>
      <c r="L129" s="15"/>
      <c r="N129" s="7"/>
      <c r="O129" s="7"/>
      <c r="P129" s="7"/>
    </row>
    <row r="130" spans="5:16" x14ac:dyDescent="0.2">
      <c r="E130" s="7"/>
      <c r="F130" s="7"/>
      <c r="L130" s="15"/>
      <c r="N130" s="7"/>
      <c r="O130" s="7"/>
      <c r="P130" s="7"/>
    </row>
    <row r="131" spans="5:16" x14ac:dyDescent="0.2">
      <c r="E131" s="7"/>
      <c r="F131" s="7"/>
      <c r="L131" s="15"/>
      <c r="N131" s="7"/>
      <c r="O131" s="7"/>
      <c r="P131" s="7"/>
    </row>
    <row r="132" spans="5:16" x14ac:dyDescent="0.2">
      <c r="E132" s="7"/>
      <c r="F132" s="7"/>
      <c r="L132" s="15"/>
      <c r="N132" s="7"/>
      <c r="O132" s="7"/>
      <c r="P132" s="7"/>
    </row>
    <row r="133" spans="5:16" x14ac:dyDescent="0.2">
      <c r="E133" s="7"/>
      <c r="F133" s="7"/>
      <c r="L133" s="15"/>
      <c r="N133" s="7"/>
      <c r="O133" s="7"/>
      <c r="P133" s="7"/>
    </row>
    <row r="134" spans="5:16" x14ac:dyDescent="0.2">
      <c r="E134" s="7"/>
      <c r="F134" s="7"/>
      <c r="L134" s="15"/>
      <c r="N134" s="7"/>
      <c r="O134" s="7"/>
      <c r="P134" s="7"/>
    </row>
    <row r="135" spans="5:16" x14ac:dyDescent="0.2">
      <c r="E135" s="7"/>
      <c r="F135" s="7"/>
      <c r="L135" s="15"/>
      <c r="N135" s="7"/>
      <c r="O135" s="7"/>
      <c r="P135" s="7"/>
    </row>
    <row r="136" spans="5:16" x14ac:dyDescent="0.2">
      <c r="E136" s="7"/>
      <c r="F136" s="7"/>
      <c r="L136" s="15"/>
      <c r="N136" s="7"/>
      <c r="O136" s="7"/>
      <c r="P136" s="7"/>
    </row>
    <row r="137" spans="5:16" x14ac:dyDescent="0.2">
      <c r="E137" s="7"/>
      <c r="F137" s="7"/>
      <c r="L137" s="15"/>
      <c r="N137" s="7"/>
      <c r="O137" s="7"/>
      <c r="P137" s="7"/>
    </row>
    <row r="138" spans="5:16" x14ac:dyDescent="0.2">
      <c r="E138" s="7"/>
      <c r="F138" s="7"/>
      <c r="L138" s="15"/>
      <c r="N138" s="7"/>
      <c r="O138" s="7"/>
      <c r="P138" s="7"/>
    </row>
    <row r="139" spans="5:16" x14ac:dyDescent="0.2">
      <c r="E139" s="7"/>
      <c r="F139" s="7"/>
      <c r="L139" s="15"/>
      <c r="N139" s="7"/>
      <c r="O139" s="7"/>
      <c r="P139" s="7"/>
    </row>
    <row r="140" spans="5:16" x14ac:dyDescent="0.2">
      <c r="E140" s="7"/>
      <c r="F140" s="7"/>
      <c r="L140" s="15"/>
      <c r="N140" s="7"/>
      <c r="O140" s="7"/>
      <c r="P140" s="7"/>
    </row>
    <row r="141" spans="5:16" x14ac:dyDescent="0.2">
      <c r="E141" s="7"/>
      <c r="F141" s="7"/>
      <c r="L141" s="15"/>
      <c r="N141" s="7"/>
      <c r="O141" s="7"/>
      <c r="P141" s="7"/>
    </row>
    <row r="142" spans="5:16" x14ac:dyDescent="0.2">
      <c r="E142" s="7"/>
      <c r="F142" s="7"/>
      <c r="L142" s="15"/>
      <c r="N142" s="7"/>
      <c r="O142" s="7"/>
      <c r="P142" s="7"/>
    </row>
    <row r="143" spans="5:16" x14ac:dyDescent="0.2">
      <c r="E143" s="7"/>
      <c r="F143" s="7"/>
      <c r="L143" s="15"/>
      <c r="N143" s="7"/>
      <c r="O143" s="7"/>
      <c r="P143" s="7"/>
    </row>
    <row r="144" spans="5:16" x14ac:dyDescent="0.2">
      <c r="E144" s="7"/>
      <c r="F144" s="7"/>
      <c r="L144" s="15"/>
      <c r="N144" s="7"/>
      <c r="O144" s="7"/>
      <c r="P144" s="7"/>
    </row>
    <row r="145" spans="5:16" x14ac:dyDescent="0.2">
      <c r="E145" s="7"/>
      <c r="F145" s="7"/>
      <c r="L145" s="15"/>
      <c r="N145" s="7"/>
      <c r="O145" s="7"/>
      <c r="P145" s="7"/>
    </row>
    <row r="146" spans="5:16" x14ac:dyDescent="0.2">
      <c r="E146" s="7"/>
      <c r="F146" s="7"/>
      <c r="L146" s="15"/>
      <c r="N146" s="7"/>
      <c r="O146" s="7"/>
      <c r="P146" s="7"/>
    </row>
    <row r="147" spans="5:16" x14ac:dyDescent="0.2">
      <c r="E147" s="7"/>
      <c r="F147" s="7"/>
      <c r="L147" s="15"/>
      <c r="N147" s="7"/>
      <c r="O147" s="7"/>
      <c r="P147" s="7"/>
    </row>
    <row r="148" spans="5:16" x14ac:dyDescent="0.2">
      <c r="E148" s="7"/>
      <c r="F148" s="7"/>
      <c r="L148" s="15"/>
      <c r="N148" s="7"/>
      <c r="O148" s="7"/>
      <c r="P148" s="7"/>
    </row>
    <row r="149" spans="5:16" x14ac:dyDescent="0.2">
      <c r="E149" s="7"/>
      <c r="F149" s="7"/>
      <c r="L149" s="15"/>
      <c r="N149" s="7"/>
      <c r="O149" s="7"/>
      <c r="P149" s="7"/>
    </row>
    <row r="150" spans="5:16" x14ac:dyDescent="0.2">
      <c r="E150" s="7"/>
      <c r="F150" s="7"/>
      <c r="L150" s="15"/>
      <c r="N150" s="7"/>
      <c r="O150" s="7"/>
      <c r="P150" s="7"/>
    </row>
    <row r="151" spans="5:16" x14ac:dyDescent="0.2">
      <c r="E151" s="7"/>
      <c r="F151" s="7"/>
      <c r="L151" s="15"/>
      <c r="N151" s="7"/>
      <c r="O151" s="7"/>
      <c r="P151" s="7"/>
    </row>
    <row r="152" spans="5:16" x14ac:dyDescent="0.2">
      <c r="E152" s="7"/>
      <c r="F152" s="7"/>
      <c r="L152" s="15"/>
      <c r="N152" s="7"/>
      <c r="O152" s="7"/>
      <c r="P152" s="7"/>
    </row>
    <row r="153" spans="5:16" x14ac:dyDescent="0.2">
      <c r="E153" s="7"/>
      <c r="F153" s="7"/>
      <c r="L153" s="15"/>
      <c r="N153" s="7"/>
      <c r="O153" s="7"/>
      <c r="P153" s="7"/>
    </row>
    <row r="154" spans="5:16" x14ac:dyDescent="0.2">
      <c r="E154" s="7"/>
      <c r="F154" s="7"/>
      <c r="L154" s="15"/>
      <c r="N154" s="7"/>
      <c r="O154" s="7"/>
      <c r="P154" s="7"/>
    </row>
    <row r="155" spans="5:16" x14ac:dyDescent="0.2">
      <c r="E155" s="7"/>
      <c r="F155" s="7"/>
      <c r="L155" s="15"/>
      <c r="N155" s="7"/>
      <c r="O155" s="7"/>
      <c r="P155" s="7"/>
    </row>
    <row r="156" spans="5:16" x14ac:dyDescent="0.2">
      <c r="E156" s="7"/>
      <c r="F156" s="7"/>
      <c r="L156" s="15"/>
      <c r="N156" s="7"/>
      <c r="O156" s="7"/>
      <c r="P156" s="7"/>
    </row>
    <row r="157" spans="5:16" x14ac:dyDescent="0.2">
      <c r="E157" s="7"/>
      <c r="F157" s="7"/>
      <c r="L157" s="15"/>
      <c r="N157" s="7"/>
      <c r="O157" s="7"/>
      <c r="P157" s="7"/>
    </row>
    <row r="158" spans="5:16" x14ac:dyDescent="0.2">
      <c r="E158" s="7"/>
      <c r="F158" s="7"/>
      <c r="L158" s="15"/>
      <c r="N158" s="7"/>
      <c r="O158" s="7"/>
      <c r="P158" s="7"/>
    </row>
    <row r="159" spans="5:16" x14ac:dyDescent="0.2">
      <c r="E159" s="7"/>
      <c r="F159" s="7"/>
      <c r="L159" s="15"/>
      <c r="N159" s="7"/>
      <c r="O159" s="7"/>
      <c r="P159" s="7"/>
    </row>
    <row r="160" spans="5:16" x14ac:dyDescent="0.2">
      <c r="E160" s="7"/>
      <c r="F160" s="7"/>
      <c r="L160" s="15"/>
      <c r="N160" s="7"/>
      <c r="O160" s="7"/>
      <c r="P160" s="7"/>
    </row>
    <row r="161" spans="5:16" x14ac:dyDescent="0.2">
      <c r="E161" s="7"/>
      <c r="F161" s="7"/>
      <c r="L161" s="15"/>
      <c r="N161" s="7"/>
      <c r="O161" s="7"/>
      <c r="P161" s="7"/>
    </row>
    <row r="162" spans="5:16" x14ac:dyDescent="0.2">
      <c r="E162" s="7"/>
      <c r="F162" s="7"/>
      <c r="L162" s="15"/>
      <c r="N162" s="7"/>
      <c r="O162" s="7"/>
      <c r="P162" s="7"/>
    </row>
    <row r="163" spans="5:16" x14ac:dyDescent="0.2">
      <c r="E163" s="7"/>
      <c r="F163" s="7"/>
      <c r="L163" s="15"/>
      <c r="N163" s="7"/>
      <c r="O163" s="7"/>
      <c r="P163" s="7"/>
    </row>
    <row r="164" spans="5:16" x14ac:dyDescent="0.2">
      <c r="E164" s="7"/>
      <c r="F164" s="7"/>
      <c r="L164" s="15"/>
      <c r="N164" s="7"/>
      <c r="O164" s="7"/>
      <c r="P164" s="7"/>
    </row>
    <row r="165" spans="5:16" x14ac:dyDescent="0.2">
      <c r="E165" s="7"/>
      <c r="F165" s="7"/>
      <c r="L165" s="15"/>
      <c r="N165" s="7"/>
      <c r="O165" s="7"/>
      <c r="P165" s="7"/>
    </row>
    <row r="166" spans="5:16" x14ac:dyDescent="0.2">
      <c r="E166" s="7"/>
      <c r="F166" s="7"/>
      <c r="L166" s="15"/>
      <c r="N166" s="7"/>
      <c r="O166" s="7"/>
      <c r="P166" s="7"/>
    </row>
    <row r="167" spans="5:16" x14ac:dyDescent="0.2">
      <c r="E167" s="7"/>
      <c r="F167" s="7"/>
      <c r="L167" s="15"/>
      <c r="N167" s="7"/>
      <c r="O167" s="7"/>
      <c r="P167" s="7"/>
    </row>
    <row r="168" spans="5:16" x14ac:dyDescent="0.2">
      <c r="E168" s="7"/>
      <c r="F168" s="7"/>
      <c r="L168" s="15"/>
      <c r="N168" s="7"/>
      <c r="O168" s="7"/>
      <c r="P168" s="7"/>
    </row>
    <row r="169" spans="5:16" x14ac:dyDescent="0.2">
      <c r="E169" s="7"/>
      <c r="F169" s="7"/>
      <c r="L169" s="15"/>
      <c r="N169" s="7"/>
      <c r="O169" s="7"/>
      <c r="P169" s="7"/>
    </row>
    <row r="170" spans="5:16" x14ac:dyDescent="0.2">
      <c r="E170" s="7"/>
      <c r="F170" s="7"/>
      <c r="L170" s="15"/>
      <c r="N170" s="7"/>
      <c r="O170" s="7"/>
      <c r="P170" s="7"/>
    </row>
    <row r="171" spans="5:16" x14ac:dyDescent="0.2">
      <c r="E171" s="7"/>
      <c r="F171" s="7"/>
      <c r="L171" s="15"/>
      <c r="N171" s="7"/>
      <c r="O171" s="7"/>
      <c r="P171" s="7"/>
    </row>
    <row r="172" spans="5:16" x14ac:dyDescent="0.2">
      <c r="E172" s="7"/>
      <c r="F172" s="7"/>
      <c r="L172" s="15"/>
      <c r="N172" s="7"/>
      <c r="O172" s="7"/>
      <c r="P172" s="7"/>
    </row>
    <row r="173" spans="5:16" x14ac:dyDescent="0.2">
      <c r="E173" s="7"/>
      <c r="F173" s="7"/>
      <c r="L173" s="15"/>
      <c r="N173" s="7"/>
      <c r="O173" s="7"/>
      <c r="P173" s="7"/>
    </row>
    <row r="174" spans="5:16" x14ac:dyDescent="0.2">
      <c r="E174" s="7"/>
      <c r="F174" s="7"/>
      <c r="L174" s="15"/>
      <c r="N174" s="7"/>
      <c r="O174" s="7"/>
      <c r="P174" s="7"/>
    </row>
    <row r="175" spans="5:16" x14ac:dyDescent="0.2">
      <c r="E175" s="7"/>
      <c r="F175" s="7"/>
      <c r="L175" s="15"/>
      <c r="N175" s="7"/>
      <c r="O175" s="7"/>
      <c r="P175" s="7"/>
    </row>
    <row r="176" spans="5:16" x14ac:dyDescent="0.2">
      <c r="E176" s="7"/>
      <c r="F176" s="7"/>
      <c r="L176" s="15"/>
      <c r="N176" s="7"/>
      <c r="O176" s="7"/>
      <c r="P176" s="7"/>
    </row>
    <row r="177" spans="5:16" x14ac:dyDescent="0.2">
      <c r="E177" s="7"/>
      <c r="F177" s="7"/>
      <c r="L177" s="15"/>
      <c r="N177" s="7"/>
      <c r="O177" s="7"/>
      <c r="P177" s="7"/>
    </row>
    <row r="178" spans="5:16" x14ac:dyDescent="0.2">
      <c r="E178" s="7"/>
      <c r="F178" s="7"/>
      <c r="L178" s="15"/>
      <c r="N178" s="7"/>
      <c r="O178" s="7"/>
      <c r="P178" s="7"/>
    </row>
    <row r="179" spans="5:16" x14ac:dyDescent="0.2">
      <c r="E179" s="7"/>
      <c r="F179" s="7"/>
      <c r="L179" s="15"/>
      <c r="N179" s="7"/>
      <c r="O179" s="7"/>
      <c r="P179" s="7"/>
    </row>
    <row r="180" spans="5:16" x14ac:dyDescent="0.2">
      <c r="E180" s="7"/>
      <c r="F180" s="7"/>
      <c r="L180" s="15"/>
      <c r="N180" s="7"/>
      <c r="O180" s="7"/>
      <c r="P180" s="7"/>
    </row>
    <row r="181" spans="5:16" x14ac:dyDescent="0.2">
      <c r="E181" s="7"/>
      <c r="F181" s="7"/>
      <c r="L181" s="15"/>
      <c r="N181" s="7"/>
      <c r="O181" s="7"/>
      <c r="P181" s="7"/>
    </row>
    <row r="182" spans="5:16" x14ac:dyDescent="0.2">
      <c r="E182" s="7"/>
      <c r="F182" s="7"/>
      <c r="L182" s="15"/>
      <c r="N182" s="7"/>
      <c r="O182" s="7"/>
      <c r="P182" s="7"/>
    </row>
    <row r="183" spans="5:16" x14ac:dyDescent="0.2">
      <c r="E183" s="7"/>
      <c r="F183" s="7"/>
      <c r="L183" s="15"/>
      <c r="N183" s="7"/>
      <c r="O183" s="7"/>
      <c r="P183" s="7"/>
    </row>
    <row r="184" spans="5:16" x14ac:dyDescent="0.2">
      <c r="E184" s="7"/>
      <c r="F184" s="7"/>
      <c r="L184" s="15"/>
      <c r="N184" s="7"/>
      <c r="O184" s="7"/>
      <c r="P184" s="7"/>
    </row>
    <row r="185" spans="5:16" x14ac:dyDescent="0.2">
      <c r="E185" s="7"/>
      <c r="F185" s="7"/>
      <c r="L185" s="15"/>
      <c r="N185" s="7"/>
      <c r="O185" s="7"/>
      <c r="P185" s="7"/>
    </row>
    <row r="186" spans="5:16" x14ac:dyDescent="0.2">
      <c r="E186" s="7"/>
      <c r="F186" s="7"/>
      <c r="L186" s="15"/>
      <c r="N186" s="7"/>
      <c r="O186" s="7"/>
      <c r="P186" s="7"/>
    </row>
    <row r="187" spans="5:16" x14ac:dyDescent="0.2">
      <c r="E187" s="7"/>
      <c r="F187" s="7"/>
      <c r="L187" s="15"/>
      <c r="N187" s="7"/>
      <c r="O187" s="7"/>
      <c r="P187" s="7"/>
    </row>
    <row r="188" spans="5:16" x14ac:dyDescent="0.2">
      <c r="E188" s="7"/>
      <c r="F188" s="7"/>
      <c r="L188" s="15"/>
      <c r="N188" s="7"/>
      <c r="O188" s="7"/>
      <c r="P188" s="7"/>
    </row>
    <row r="189" spans="5:16" x14ac:dyDescent="0.2">
      <c r="E189" s="7"/>
      <c r="F189" s="7"/>
      <c r="L189" s="15"/>
      <c r="N189" s="7"/>
      <c r="O189" s="7"/>
      <c r="P189" s="7"/>
    </row>
    <row r="190" spans="5:16" x14ac:dyDescent="0.2">
      <c r="E190" s="7"/>
      <c r="F190" s="7"/>
      <c r="L190" s="15"/>
      <c r="N190" s="7"/>
      <c r="O190" s="7"/>
      <c r="P190" s="7"/>
    </row>
    <row r="191" spans="5:16" x14ac:dyDescent="0.2">
      <c r="E191" s="7"/>
      <c r="F191" s="7"/>
      <c r="L191" s="15"/>
      <c r="N191" s="7"/>
      <c r="O191" s="7"/>
      <c r="P191" s="7"/>
    </row>
    <row r="192" spans="5:16" x14ac:dyDescent="0.2">
      <c r="E192" s="7"/>
      <c r="F192" s="7"/>
      <c r="L192" s="15"/>
      <c r="N192" s="7"/>
      <c r="O192" s="7"/>
      <c r="P192" s="7"/>
    </row>
    <row r="193" spans="5:16" x14ac:dyDescent="0.2">
      <c r="E193" s="7"/>
      <c r="F193" s="7"/>
      <c r="L193" s="15"/>
      <c r="N193" s="7"/>
      <c r="O193" s="7"/>
      <c r="P193" s="7"/>
    </row>
    <row r="194" spans="5:16" x14ac:dyDescent="0.2">
      <c r="E194" s="7"/>
      <c r="F194" s="7"/>
      <c r="L194" s="15"/>
      <c r="N194" s="7"/>
      <c r="O194" s="7"/>
      <c r="P194" s="7"/>
    </row>
    <row r="195" spans="5:16" x14ac:dyDescent="0.2">
      <c r="E195" s="7"/>
      <c r="F195" s="7"/>
      <c r="L195" s="15"/>
      <c r="N195" s="7"/>
      <c r="O195" s="7"/>
      <c r="P195" s="7"/>
    </row>
    <row r="196" spans="5:16" x14ac:dyDescent="0.2">
      <c r="E196" s="7"/>
      <c r="F196" s="7"/>
      <c r="L196" s="15"/>
      <c r="N196" s="7"/>
      <c r="O196" s="7"/>
      <c r="P196" s="7"/>
    </row>
    <row r="197" spans="5:16" x14ac:dyDescent="0.2">
      <c r="E197" s="7"/>
      <c r="F197" s="7"/>
      <c r="L197" s="15"/>
      <c r="N197" s="7"/>
      <c r="O197" s="7"/>
      <c r="P197" s="7"/>
    </row>
    <row r="198" spans="5:16" x14ac:dyDescent="0.2">
      <c r="E198" s="7"/>
      <c r="F198" s="7"/>
      <c r="L198" s="15"/>
      <c r="N198" s="7"/>
      <c r="O198" s="7"/>
      <c r="P198" s="7"/>
    </row>
    <row r="199" spans="5:16" x14ac:dyDescent="0.2">
      <c r="E199" s="7"/>
      <c r="F199" s="7"/>
      <c r="L199" s="15"/>
      <c r="N199" s="7"/>
      <c r="O199" s="7"/>
      <c r="P199" s="7"/>
    </row>
    <row r="200" spans="5:16" x14ac:dyDescent="0.2">
      <c r="E200" s="7"/>
      <c r="F200" s="7"/>
      <c r="L200" s="15"/>
      <c r="N200" s="7"/>
      <c r="O200" s="7"/>
      <c r="P200" s="7"/>
    </row>
    <row r="201" spans="5:16" x14ac:dyDescent="0.2">
      <c r="E201" s="7"/>
      <c r="F201" s="7"/>
      <c r="L201" s="15"/>
      <c r="N201" s="7"/>
      <c r="O201" s="7"/>
      <c r="P201" s="7"/>
    </row>
    <row r="202" spans="5:16" x14ac:dyDescent="0.2">
      <c r="E202" s="7"/>
      <c r="F202" s="7"/>
      <c r="L202" s="15"/>
      <c r="N202" s="7"/>
      <c r="O202" s="7"/>
      <c r="P202" s="7"/>
    </row>
    <row r="203" spans="5:16" x14ac:dyDescent="0.2">
      <c r="E203" s="7"/>
      <c r="F203" s="7"/>
      <c r="L203" s="15"/>
      <c r="N203" s="7"/>
      <c r="O203" s="7"/>
      <c r="P203" s="7"/>
    </row>
    <row r="204" spans="5:16" x14ac:dyDescent="0.2">
      <c r="E204" s="7"/>
      <c r="F204" s="7"/>
      <c r="L204" s="15"/>
      <c r="N204" s="7"/>
      <c r="O204" s="7"/>
      <c r="P204" s="7"/>
    </row>
    <row r="205" spans="5:16" x14ac:dyDescent="0.2">
      <c r="E205" s="7"/>
      <c r="F205" s="7"/>
      <c r="L205" s="15"/>
      <c r="N205" s="7"/>
      <c r="O205" s="7"/>
      <c r="P205" s="7"/>
    </row>
    <row r="206" spans="5:16" x14ac:dyDescent="0.2">
      <c r="E206" s="7"/>
      <c r="F206" s="7"/>
      <c r="L206" s="15"/>
      <c r="N206" s="7"/>
      <c r="O206" s="7"/>
      <c r="P206" s="7"/>
    </row>
    <row r="207" spans="5:16" x14ac:dyDescent="0.2">
      <c r="E207" s="7"/>
      <c r="F207" s="7"/>
      <c r="L207" s="15"/>
      <c r="N207" s="7"/>
      <c r="O207" s="7"/>
      <c r="P207" s="7"/>
    </row>
    <row r="208" spans="5:16" x14ac:dyDescent="0.2">
      <c r="E208" s="7"/>
      <c r="F208" s="7"/>
      <c r="L208" s="15"/>
      <c r="N208" s="7"/>
      <c r="O208" s="7"/>
      <c r="P208" s="7"/>
    </row>
    <row r="209" spans="5:16" x14ac:dyDescent="0.2">
      <c r="E209" s="7"/>
      <c r="F209" s="7"/>
      <c r="L209" s="15"/>
      <c r="N209" s="7"/>
      <c r="O209" s="7"/>
      <c r="P209" s="7"/>
    </row>
    <row r="210" spans="5:16" x14ac:dyDescent="0.2">
      <c r="E210" s="7"/>
      <c r="F210" s="7"/>
      <c r="L210" s="15"/>
      <c r="N210" s="7"/>
      <c r="O210" s="7"/>
      <c r="P210" s="7"/>
    </row>
    <row r="211" spans="5:16" x14ac:dyDescent="0.2">
      <c r="E211" s="7"/>
      <c r="F211" s="7"/>
      <c r="L211" s="15"/>
      <c r="N211" s="7"/>
      <c r="O211" s="7"/>
      <c r="P211" s="7"/>
    </row>
    <row r="212" spans="5:16" x14ac:dyDescent="0.2">
      <c r="E212" s="7"/>
      <c r="F212" s="7"/>
      <c r="L212" s="15"/>
      <c r="N212" s="7"/>
      <c r="O212" s="7"/>
      <c r="P212" s="7"/>
    </row>
    <row r="213" spans="5:16" x14ac:dyDescent="0.2">
      <c r="E213" s="7"/>
      <c r="F213" s="7"/>
      <c r="L213" s="15"/>
      <c r="N213" s="7"/>
      <c r="O213" s="7"/>
      <c r="P213" s="7"/>
    </row>
    <row r="214" spans="5:16" x14ac:dyDescent="0.2">
      <c r="E214" s="7"/>
      <c r="F214" s="7"/>
      <c r="L214" s="15"/>
      <c r="N214" s="7"/>
      <c r="O214" s="7"/>
      <c r="P214" s="7"/>
    </row>
    <row r="215" spans="5:16" x14ac:dyDescent="0.2">
      <c r="E215" s="7"/>
      <c r="F215" s="7"/>
      <c r="L215" s="15"/>
      <c r="N215" s="7"/>
      <c r="O215" s="7"/>
      <c r="P215" s="7"/>
    </row>
    <row r="216" spans="5:16" x14ac:dyDescent="0.2">
      <c r="E216" s="7"/>
      <c r="F216" s="7"/>
      <c r="L216" s="15"/>
      <c r="N216" s="7"/>
      <c r="O216" s="7"/>
      <c r="P216" s="7"/>
    </row>
    <row r="217" spans="5:16" x14ac:dyDescent="0.2">
      <c r="E217" s="7"/>
      <c r="F217" s="7"/>
      <c r="L217" s="15"/>
      <c r="N217" s="7"/>
      <c r="O217" s="7"/>
      <c r="P217" s="7"/>
    </row>
    <row r="218" spans="5:16" x14ac:dyDescent="0.2">
      <c r="E218" s="7"/>
      <c r="F218" s="7"/>
      <c r="L218" s="15"/>
      <c r="N218" s="7"/>
      <c r="O218" s="7"/>
      <c r="P218" s="7"/>
    </row>
    <row r="219" spans="5:16" x14ac:dyDescent="0.2">
      <c r="E219" s="7"/>
      <c r="F219" s="7"/>
      <c r="L219" s="15"/>
      <c r="N219" s="7"/>
      <c r="O219" s="7"/>
      <c r="P219" s="7"/>
    </row>
    <row r="220" spans="5:16" x14ac:dyDescent="0.2">
      <c r="E220" s="7"/>
      <c r="F220" s="7"/>
      <c r="L220" s="15"/>
      <c r="N220" s="7"/>
      <c r="O220" s="7"/>
      <c r="P220" s="7"/>
    </row>
    <row r="221" spans="5:16" x14ac:dyDescent="0.2">
      <c r="E221" s="7"/>
      <c r="F221" s="7"/>
      <c r="L221" s="15"/>
      <c r="N221" s="7"/>
      <c r="O221" s="7"/>
      <c r="P221" s="7"/>
    </row>
    <row r="222" spans="5:16" x14ac:dyDescent="0.2">
      <c r="E222" s="7"/>
      <c r="F222" s="7"/>
      <c r="L222" s="15"/>
      <c r="N222" s="7"/>
      <c r="O222" s="7"/>
      <c r="P222" s="7"/>
    </row>
    <row r="223" spans="5:16" x14ac:dyDescent="0.2">
      <c r="E223" s="7"/>
      <c r="F223" s="7"/>
      <c r="L223" s="15"/>
      <c r="N223" s="7"/>
      <c r="O223" s="7"/>
      <c r="P223" s="7"/>
    </row>
    <row r="224" spans="5:16" x14ac:dyDescent="0.2">
      <c r="E224" s="7"/>
      <c r="F224" s="7"/>
      <c r="L224" s="15"/>
      <c r="N224" s="7"/>
      <c r="O224" s="7"/>
      <c r="P224" s="7"/>
    </row>
    <row r="225" spans="5:16" x14ac:dyDescent="0.2">
      <c r="E225" s="7"/>
      <c r="F225" s="7"/>
      <c r="L225" s="15"/>
      <c r="N225" s="7"/>
      <c r="O225" s="7"/>
      <c r="P225" s="7"/>
    </row>
    <row r="226" spans="5:16" x14ac:dyDescent="0.2">
      <c r="E226" s="7"/>
      <c r="F226" s="7"/>
      <c r="L226" s="15"/>
      <c r="N226" s="7"/>
      <c r="O226" s="7"/>
      <c r="P226" s="7"/>
    </row>
    <row r="227" spans="5:16" x14ac:dyDescent="0.2">
      <c r="E227" s="7"/>
      <c r="F227" s="7"/>
      <c r="L227" s="15"/>
      <c r="N227" s="7"/>
      <c r="O227" s="7"/>
      <c r="P227" s="7"/>
    </row>
    <row r="228" spans="5:16" x14ac:dyDescent="0.2">
      <c r="E228" s="7"/>
      <c r="F228" s="7"/>
      <c r="L228" s="15"/>
      <c r="N228" s="7"/>
      <c r="O228" s="7"/>
      <c r="P228" s="7"/>
    </row>
    <row r="229" spans="5:16" x14ac:dyDescent="0.2">
      <c r="E229" s="7"/>
      <c r="F229" s="7"/>
      <c r="L229" s="15"/>
      <c r="N229" s="7"/>
      <c r="O229" s="7"/>
      <c r="P229" s="7"/>
    </row>
    <row r="230" spans="5:16" x14ac:dyDescent="0.2">
      <c r="E230" s="7"/>
      <c r="F230" s="7"/>
      <c r="L230" s="15"/>
      <c r="N230" s="7"/>
      <c r="O230" s="7"/>
      <c r="P230" s="7"/>
    </row>
    <row r="231" spans="5:16" x14ac:dyDescent="0.2">
      <c r="E231" s="7"/>
      <c r="F231" s="7"/>
      <c r="L231" s="15"/>
      <c r="N231" s="7"/>
      <c r="O231" s="7"/>
      <c r="P231" s="7"/>
    </row>
    <row r="232" spans="5:16" x14ac:dyDescent="0.2">
      <c r="E232" s="7"/>
      <c r="F232" s="7"/>
      <c r="L232" s="15"/>
      <c r="N232" s="7"/>
      <c r="O232" s="7"/>
      <c r="P232" s="7"/>
    </row>
    <row r="233" spans="5:16" x14ac:dyDescent="0.2">
      <c r="E233" s="7"/>
      <c r="F233" s="7"/>
      <c r="L233" s="15"/>
      <c r="N233" s="7"/>
      <c r="O233" s="7"/>
      <c r="P233" s="7"/>
    </row>
    <row r="234" spans="5:16" x14ac:dyDescent="0.2">
      <c r="E234" s="7"/>
      <c r="F234" s="7"/>
      <c r="L234" s="15"/>
      <c r="N234" s="7"/>
      <c r="O234" s="7"/>
      <c r="P234" s="7"/>
    </row>
    <row r="235" spans="5:16" x14ac:dyDescent="0.2">
      <c r="E235" s="7"/>
      <c r="F235" s="7"/>
      <c r="L235" s="15"/>
      <c r="N235" s="7"/>
      <c r="O235" s="7"/>
      <c r="P235" s="7"/>
    </row>
    <row r="236" spans="5:16" x14ac:dyDescent="0.2">
      <c r="E236" s="7"/>
      <c r="F236" s="7"/>
      <c r="L236" s="15"/>
      <c r="N236" s="7"/>
      <c r="O236" s="7"/>
      <c r="P236" s="7"/>
    </row>
    <row r="237" spans="5:16" x14ac:dyDescent="0.2">
      <c r="E237" s="7"/>
      <c r="F237" s="7"/>
      <c r="L237" s="15"/>
      <c r="N237" s="7"/>
      <c r="O237" s="7"/>
      <c r="P237" s="7"/>
    </row>
    <row r="238" spans="5:16" x14ac:dyDescent="0.2">
      <c r="E238" s="7"/>
      <c r="F238" s="7"/>
      <c r="L238" s="15"/>
      <c r="N238" s="7"/>
      <c r="O238" s="7"/>
      <c r="P238" s="7"/>
    </row>
    <row r="239" spans="5:16" x14ac:dyDescent="0.2">
      <c r="E239" s="7"/>
      <c r="F239" s="7"/>
      <c r="L239" s="15"/>
      <c r="N239" s="7"/>
      <c r="O239" s="7"/>
      <c r="P239" s="7"/>
    </row>
    <row r="240" spans="5:16" x14ac:dyDescent="0.2">
      <c r="E240" s="7"/>
      <c r="F240" s="7"/>
      <c r="L240" s="15"/>
      <c r="N240" s="7"/>
      <c r="O240" s="7"/>
      <c r="P240" s="7"/>
    </row>
    <row r="241" spans="5:16" x14ac:dyDescent="0.2">
      <c r="E241" s="7"/>
      <c r="F241" s="7"/>
      <c r="L241" s="15"/>
      <c r="N241" s="7"/>
      <c r="O241" s="7"/>
      <c r="P241" s="7"/>
    </row>
    <row r="242" spans="5:16" x14ac:dyDescent="0.2">
      <c r="E242" s="7"/>
      <c r="F242" s="7"/>
      <c r="L242" s="15"/>
      <c r="N242" s="7"/>
      <c r="O242" s="7"/>
      <c r="P242" s="7"/>
    </row>
    <row r="243" spans="5:16" x14ac:dyDescent="0.2">
      <c r="E243" s="7"/>
      <c r="F243" s="7"/>
      <c r="L243" s="15"/>
      <c r="N243" s="7"/>
      <c r="O243" s="7"/>
      <c r="P243" s="7"/>
    </row>
    <row r="244" spans="5:16" x14ac:dyDescent="0.2">
      <c r="E244" s="7"/>
      <c r="F244" s="7"/>
      <c r="L244" s="15"/>
      <c r="N244" s="7"/>
      <c r="O244" s="7"/>
      <c r="P244" s="7"/>
    </row>
    <row r="245" spans="5:16" x14ac:dyDescent="0.2">
      <c r="E245" s="7"/>
      <c r="F245" s="7"/>
      <c r="L245" s="15"/>
      <c r="N245" s="7"/>
      <c r="O245" s="7"/>
      <c r="P245" s="7"/>
    </row>
    <row r="246" spans="5:16" x14ac:dyDescent="0.2">
      <c r="E246" s="7"/>
      <c r="F246" s="7"/>
      <c r="L246" s="15"/>
      <c r="N246" s="7"/>
      <c r="O246" s="7"/>
      <c r="P246" s="7"/>
    </row>
    <row r="247" spans="5:16" x14ac:dyDescent="0.2">
      <c r="E247" s="7"/>
      <c r="F247" s="7"/>
      <c r="L247" s="15"/>
      <c r="N247" s="7"/>
      <c r="O247" s="7"/>
      <c r="P247" s="7"/>
    </row>
    <row r="248" spans="5:16" x14ac:dyDescent="0.2">
      <c r="E248" s="7"/>
      <c r="F248" s="7"/>
      <c r="L248" s="15"/>
      <c r="N248" s="7"/>
      <c r="O248" s="7"/>
      <c r="P248" s="7"/>
    </row>
    <row r="249" spans="5:16" x14ac:dyDescent="0.2">
      <c r="E249" s="7"/>
      <c r="F249" s="7"/>
      <c r="L249" s="15"/>
      <c r="N249" s="7"/>
      <c r="O249" s="7"/>
      <c r="P249" s="7"/>
    </row>
    <row r="250" spans="5:16" x14ac:dyDescent="0.2">
      <c r="E250" s="7"/>
      <c r="F250" s="7"/>
      <c r="L250" s="15"/>
      <c r="N250" s="7"/>
      <c r="O250" s="7"/>
      <c r="P250" s="7"/>
    </row>
    <row r="251" spans="5:16" x14ac:dyDescent="0.2">
      <c r="E251" s="7"/>
      <c r="F251" s="7"/>
      <c r="L251" s="15"/>
      <c r="N251" s="7"/>
      <c r="O251" s="7"/>
      <c r="P251" s="7"/>
    </row>
    <row r="252" spans="5:16" x14ac:dyDescent="0.2">
      <c r="E252" s="7"/>
      <c r="F252" s="7"/>
      <c r="L252" s="15"/>
      <c r="N252" s="7"/>
      <c r="O252" s="7"/>
      <c r="P252" s="7"/>
    </row>
    <row r="253" spans="5:16" x14ac:dyDescent="0.2">
      <c r="E253" s="7"/>
      <c r="F253" s="7"/>
      <c r="L253" s="15"/>
      <c r="N253" s="7"/>
      <c r="O253" s="7"/>
      <c r="P253" s="7"/>
    </row>
    <row r="254" spans="5:16" x14ac:dyDescent="0.2">
      <c r="E254" s="7"/>
      <c r="F254" s="7"/>
      <c r="L254" s="15"/>
      <c r="N254" s="7"/>
      <c r="O254" s="7"/>
      <c r="P254" s="7"/>
    </row>
    <row r="255" spans="5:16" x14ac:dyDescent="0.2">
      <c r="E255" s="7"/>
      <c r="F255" s="7"/>
      <c r="L255" s="15"/>
      <c r="N255" s="7"/>
      <c r="O255" s="7"/>
      <c r="P255" s="7"/>
    </row>
    <row r="256" spans="5:16" x14ac:dyDescent="0.2">
      <c r="E256" s="7"/>
      <c r="F256" s="7"/>
      <c r="L256" s="15"/>
      <c r="N256" s="7"/>
      <c r="O256" s="7"/>
      <c r="P256" s="7"/>
    </row>
    <row r="257" spans="5:16" x14ac:dyDescent="0.2">
      <c r="E257" s="7"/>
      <c r="F257" s="7"/>
      <c r="L257" s="15"/>
      <c r="N257" s="7"/>
      <c r="O257" s="7"/>
      <c r="P257" s="7"/>
    </row>
    <row r="258" spans="5:16" x14ac:dyDescent="0.2">
      <c r="E258" s="7"/>
      <c r="F258" s="7"/>
      <c r="L258" s="15"/>
      <c r="N258" s="7"/>
      <c r="O258" s="7"/>
      <c r="P258" s="7"/>
    </row>
    <row r="259" spans="5:16" x14ac:dyDescent="0.2">
      <c r="E259" s="7"/>
      <c r="F259" s="7"/>
      <c r="L259" s="15"/>
      <c r="N259" s="7"/>
      <c r="O259" s="7"/>
      <c r="P259" s="7"/>
    </row>
    <row r="260" spans="5:16" x14ac:dyDescent="0.2">
      <c r="E260" s="7"/>
      <c r="F260" s="7"/>
      <c r="L260" s="15"/>
      <c r="N260" s="7"/>
      <c r="O260" s="7"/>
      <c r="P260" s="7"/>
    </row>
    <row r="261" spans="5:16" x14ac:dyDescent="0.2">
      <c r="E261" s="7"/>
      <c r="F261" s="7"/>
      <c r="L261" s="15"/>
      <c r="N261" s="7"/>
      <c r="O261" s="7"/>
      <c r="P261" s="7"/>
    </row>
    <row r="262" spans="5:16" x14ac:dyDescent="0.2">
      <c r="E262" s="7"/>
      <c r="F262" s="7"/>
      <c r="L262" s="15"/>
      <c r="N262" s="7"/>
      <c r="O262" s="7"/>
      <c r="P262" s="7"/>
    </row>
    <row r="263" spans="5:16" x14ac:dyDescent="0.2">
      <c r="E263" s="7"/>
      <c r="F263" s="7"/>
      <c r="L263" s="15"/>
      <c r="N263" s="7"/>
      <c r="O263" s="7"/>
      <c r="P263" s="7"/>
    </row>
    <row r="264" spans="5:16" x14ac:dyDescent="0.2">
      <c r="E264" s="7"/>
      <c r="F264" s="7"/>
      <c r="L264" s="15"/>
      <c r="N264" s="7"/>
      <c r="O264" s="7"/>
      <c r="P264" s="7"/>
    </row>
    <row r="265" spans="5:16" x14ac:dyDescent="0.2">
      <c r="E265" s="7"/>
      <c r="F265" s="7"/>
      <c r="L265" s="15"/>
      <c r="N265" s="7"/>
      <c r="O265" s="7"/>
      <c r="P265" s="7"/>
    </row>
    <row r="266" spans="5:16" x14ac:dyDescent="0.2">
      <c r="E266" s="7"/>
      <c r="F266" s="7"/>
      <c r="L266" s="15"/>
      <c r="N266" s="7"/>
      <c r="O266" s="7"/>
      <c r="P266" s="7"/>
    </row>
    <row r="267" spans="5:16" x14ac:dyDescent="0.2">
      <c r="E267" s="7"/>
      <c r="F267" s="7"/>
      <c r="L267" s="15"/>
      <c r="N267" s="7"/>
      <c r="O267" s="7"/>
      <c r="P267" s="7"/>
    </row>
    <row r="268" spans="5:16" x14ac:dyDescent="0.2">
      <c r="E268" s="7"/>
      <c r="F268" s="7"/>
      <c r="L268" s="15"/>
      <c r="N268" s="7"/>
      <c r="O268" s="7"/>
      <c r="P268" s="7"/>
    </row>
    <row r="269" spans="5:16" x14ac:dyDescent="0.2">
      <c r="E269" s="7"/>
      <c r="F269" s="7"/>
      <c r="L269" s="15"/>
      <c r="N269" s="7"/>
      <c r="O269" s="7"/>
      <c r="P269" s="7"/>
    </row>
    <row r="270" spans="5:16" x14ac:dyDescent="0.2">
      <c r="E270" s="7"/>
      <c r="F270" s="7"/>
      <c r="L270" s="15"/>
      <c r="N270" s="7"/>
      <c r="O270" s="7"/>
      <c r="P270" s="7"/>
    </row>
    <row r="271" spans="5:16" x14ac:dyDescent="0.2">
      <c r="E271" s="7"/>
      <c r="F271" s="7"/>
      <c r="L271" s="15"/>
      <c r="N271" s="7"/>
      <c r="O271" s="7"/>
      <c r="P271" s="7"/>
    </row>
    <row r="272" spans="5:16" x14ac:dyDescent="0.2">
      <c r="E272" s="7"/>
      <c r="F272" s="7"/>
      <c r="L272" s="15"/>
      <c r="N272" s="7"/>
      <c r="O272" s="7"/>
      <c r="P272" s="7"/>
    </row>
    <row r="273" spans="5:16" x14ac:dyDescent="0.2">
      <c r="E273" s="7"/>
      <c r="F273" s="7"/>
      <c r="L273" s="15"/>
      <c r="N273" s="7"/>
      <c r="O273" s="7"/>
      <c r="P273" s="7"/>
    </row>
    <row r="274" spans="5:16" x14ac:dyDescent="0.2">
      <c r="E274" s="7"/>
      <c r="F274" s="7"/>
      <c r="L274" s="15"/>
      <c r="N274" s="7"/>
      <c r="O274" s="7"/>
      <c r="P274" s="7"/>
    </row>
    <row r="275" spans="5:16" x14ac:dyDescent="0.2">
      <c r="E275" s="7"/>
      <c r="F275" s="7"/>
      <c r="L275" s="15"/>
      <c r="N275" s="7"/>
      <c r="O275" s="7"/>
      <c r="P275" s="7"/>
    </row>
    <row r="276" spans="5:16" x14ac:dyDescent="0.2">
      <c r="E276" s="7"/>
      <c r="F276" s="7"/>
      <c r="L276" s="15"/>
      <c r="N276" s="7"/>
      <c r="O276" s="7"/>
      <c r="P276" s="7"/>
    </row>
    <row r="277" spans="5:16" x14ac:dyDescent="0.2">
      <c r="E277" s="7"/>
      <c r="F277" s="7"/>
      <c r="L277" s="15"/>
      <c r="N277" s="7"/>
      <c r="O277" s="7"/>
      <c r="P277" s="7"/>
    </row>
    <row r="278" spans="5:16" x14ac:dyDescent="0.2">
      <c r="E278" s="7"/>
      <c r="F278" s="7"/>
      <c r="L278" s="15"/>
      <c r="N278" s="7"/>
      <c r="O278" s="7"/>
      <c r="P278" s="7"/>
    </row>
    <row r="279" spans="5:16" x14ac:dyDescent="0.2">
      <c r="E279" s="7"/>
      <c r="F279" s="7"/>
      <c r="L279" s="15"/>
      <c r="N279" s="7"/>
      <c r="O279" s="7"/>
      <c r="P279" s="7"/>
    </row>
    <row r="280" spans="5:16" x14ac:dyDescent="0.2">
      <c r="E280" s="7"/>
      <c r="F280" s="7"/>
      <c r="L280" s="15"/>
      <c r="N280" s="7"/>
      <c r="O280" s="7"/>
      <c r="P280" s="7"/>
    </row>
    <row r="281" spans="5:16" x14ac:dyDescent="0.2">
      <c r="E281" s="7"/>
      <c r="F281" s="7"/>
      <c r="L281" s="15"/>
      <c r="N281" s="7"/>
      <c r="O281" s="7"/>
      <c r="P281" s="7"/>
    </row>
    <row r="282" spans="5:16" x14ac:dyDescent="0.2">
      <c r="E282" s="7"/>
      <c r="F282" s="7"/>
      <c r="L282" s="15"/>
      <c r="N282" s="7"/>
      <c r="O282" s="7"/>
      <c r="P282" s="7"/>
    </row>
    <row r="283" spans="5:16" x14ac:dyDescent="0.2">
      <c r="E283" s="7"/>
      <c r="F283" s="7"/>
      <c r="L283" s="15"/>
      <c r="N283" s="7"/>
      <c r="O283" s="7"/>
      <c r="P283" s="7"/>
    </row>
    <row r="284" spans="5:16" x14ac:dyDescent="0.2">
      <c r="E284" s="7"/>
      <c r="F284" s="7"/>
      <c r="L284" s="15"/>
      <c r="N284" s="7"/>
      <c r="O284" s="7"/>
      <c r="P284" s="7"/>
    </row>
    <row r="285" spans="5:16" x14ac:dyDescent="0.2">
      <c r="E285" s="7"/>
      <c r="F285" s="7"/>
      <c r="L285" s="15"/>
      <c r="N285" s="7"/>
      <c r="O285" s="7"/>
      <c r="P285" s="7"/>
    </row>
    <row r="286" spans="5:16" x14ac:dyDescent="0.2">
      <c r="E286" s="7"/>
      <c r="F286" s="7"/>
      <c r="L286" s="15"/>
      <c r="N286" s="7"/>
      <c r="O286" s="7"/>
      <c r="P286" s="7"/>
    </row>
    <row r="287" spans="5:16" x14ac:dyDescent="0.2">
      <c r="E287" s="7"/>
      <c r="F287" s="7"/>
      <c r="O287" s="7"/>
      <c r="P287" s="7"/>
    </row>
    <row r="288" spans="5:16" x14ac:dyDescent="0.2">
      <c r="E288" s="7"/>
      <c r="F288" s="7"/>
      <c r="O288" s="7"/>
      <c r="P288" s="7"/>
    </row>
    <row r="289" spans="5:16" x14ac:dyDescent="0.2">
      <c r="E289" s="7"/>
      <c r="F289" s="7"/>
      <c r="O289" s="7"/>
      <c r="P289" s="7"/>
    </row>
    <row r="290" spans="5:16" x14ac:dyDescent="0.2">
      <c r="E290" s="7"/>
      <c r="F290" s="7"/>
      <c r="O290" s="7"/>
      <c r="P290" s="7"/>
    </row>
    <row r="291" spans="5:16" x14ac:dyDescent="0.2">
      <c r="E291" s="7"/>
      <c r="F291" s="7"/>
      <c r="O291" s="7"/>
      <c r="P291" s="7"/>
    </row>
    <row r="292" spans="5:16" x14ac:dyDescent="0.2">
      <c r="E292" s="7"/>
      <c r="F292" s="7"/>
      <c r="O292" s="7"/>
      <c r="P292" s="7"/>
    </row>
    <row r="293" spans="5:16" x14ac:dyDescent="0.2">
      <c r="E293" s="7"/>
      <c r="F293" s="7"/>
      <c r="O293" s="7"/>
      <c r="P293" s="7"/>
    </row>
    <row r="294" spans="5:16" x14ac:dyDescent="0.2">
      <c r="E294" s="7"/>
      <c r="F294" s="7"/>
      <c r="O294" s="7"/>
      <c r="P294" s="7"/>
    </row>
    <row r="295" spans="5:16" x14ac:dyDescent="0.2">
      <c r="E295" s="7"/>
      <c r="F295" s="7"/>
      <c r="O295" s="7"/>
      <c r="P295" s="7"/>
    </row>
    <row r="296" spans="5:16" x14ac:dyDescent="0.2">
      <c r="E296" s="7"/>
      <c r="F296" s="7"/>
      <c r="O296" s="7"/>
      <c r="P296" s="7"/>
    </row>
    <row r="297" spans="5:16" x14ac:dyDescent="0.2">
      <c r="E297" s="7"/>
      <c r="F297" s="7"/>
      <c r="O297" s="7"/>
      <c r="P297" s="7"/>
    </row>
    <row r="298" spans="5:16" x14ac:dyDescent="0.2">
      <c r="E298" s="7"/>
      <c r="F298" s="7"/>
      <c r="O298" s="7"/>
      <c r="P298" s="7"/>
    </row>
    <row r="299" spans="5:16" x14ac:dyDescent="0.2">
      <c r="E299" s="7"/>
      <c r="F299" s="7"/>
      <c r="O299" s="7"/>
      <c r="P299" s="7"/>
    </row>
    <row r="300" spans="5:16" x14ac:dyDescent="0.2">
      <c r="E300" s="7"/>
      <c r="F300" s="7"/>
      <c r="O300" s="7"/>
      <c r="P300" s="7"/>
    </row>
    <row r="301" spans="5:16" x14ac:dyDescent="0.2">
      <c r="E301" s="7"/>
      <c r="F301" s="7"/>
      <c r="O301" s="7"/>
      <c r="P301" s="7"/>
    </row>
    <row r="302" spans="5:16" x14ac:dyDescent="0.2">
      <c r="E302" s="7"/>
      <c r="F302" s="7"/>
      <c r="O302" s="7"/>
      <c r="P302" s="7"/>
    </row>
    <row r="303" spans="5:16" x14ac:dyDescent="0.2">
      <c r="E303" s="7"/>
      <c r="F303" s="7"/>
      <c r="O303" s="7"/>
      <c r="P303" s="7"/>
    </row>
    <row r="304" spans="5:16" x14ac:dyDescent="0.2">
      <c r="E304" s="7"/>
      <c r="F304" s="7"/>
      <c r="O304" s="7"/>
      <c r="P304" s="7"/>
    </row>
    <row r="305" spans="5:16" x14ac:dyDescent="0.2">
      <c r="E305" s="7"/>
      <c r="F305" s="7"/>
      <c r="O305" s="7"/>
      <c r="P305" s="7"/>
    </row>
    <row r="306" spans="5:16" x14ac:dyDescent="0.2">
      <c r="E306" s="7"/>
      <c r="F306" s="7"/>
      <c r="O306" s="7"/>
      <c r="P306" s="7"/>
    </row>
    <row r="307" spans="5:16" x14ac:dyDescent="0.2">
      <c r="E307" s="7"/>
      <c r="F307" s="7"/>
      <c r="O307" s="7"/>
      <c r="P307" s="7"/>
    </row>
    <row r="308" spans="5:16" x14ac:dyDescent="0.2">
      <c r="E308" s="7"/>
      <c r="F308" s="7"/>
      <c r="O308" s="7"/>
      <c r="P308" s="7"/>
    </row>
    <row r="309" spans="5:16" x14ac:dyDescent="0.2">
      <c r="E309" s="7"/>
      <c r="F309" s="7"/>
      <c r="O309" s="7"/>
      <c r="P309" s="7"/>
    </row>
    <row r="310" spans="5:16" x14ac:dyDescent="0.2">
      <c r="E310" s="7"/>
      <c r="F310" s="7"/>
      <c r="O310" s="7"/>
      <c r="P310" s="7"/>
    </row>
    <row r="311" spans="5:16" x14ac:dyDescent="0.2">
      <c r="E311" s="7"/>
      <c r="F311" s="7"/>
      <c r="O311" s="7"/>
      <c r="P311" s="7"/>
    </row>
    <row r="312" spans="5:16" x14ac:dyDescent="0.2">
      <c r="E312" s="7"/>
      <c r="F312" s="7"/>
      <c r="O312" s="7"/>
      <c r="P312" s="7"/>
    </row>
    <row r="313" spans="5:16" x14ac:dyDescent="0.2">
      <c r="E313" s="7"/>
      <c r="F313" s="7"/>
      <c r="O313" s="7"/>
      <c r="P313" s="7"/>
    </row>
    <row r="314" spans="5:16" x14ac:dyDescent="0.2">
      <c r="E314" s="7"/>
      <c r="F314" s="7"/>
      <c r="O314" s="7"/>
      <c r="P314" s="7"/>
    </row>
    <row r="315" spans="5:16" x14ac:dyDescent="0.2">
      <c r="E315" s="7"/>
      <c r="F315" s="7"/>
      <c r="O315" s="7"/>
      <c r="P315" s="7"/>
    </row>
    <row r="316" spans="5:16" x14ac:dyDescent="0.2">
      <c r="E316" s="7"/>
      <c r="F316" s="7"/>
      <c r="O316" s="7"/>
      <c r="P316" s="7"/>
    </row>
    <row r="317" spans="5:16" x14ac:dyDescent="0.2">
      <c r="E317" s="7"/>
      <c r="F317" s="7"/>
      <c r="O317" s="7"/>
      <c r="P317" s="7"/>
    </row>
    <row r="318" spans="5:16" x14ac:dyDescent="0.2">
      <c r="E318" s="7"/>
      <c r="F318" s="7"/>
      <c r="O318" s="7"/>
      <c r="P318" s="7"/>
    </row>
    <row r="319" spans="5:16" x14ac:dyDescent="0.2">
      <c r="E319" s="7"/>
      <c r="F319" s="7"/>
      <c r="O319" s="7"/>
      <c r="P319" s="7"/>
    </row>
    <row r="320" spans="5:16" x14ac:dyDescent="0.2">
      <c r="E320" s="7"/>
      <c r="F320" s="7"/>
      <c r="O320" s="7"/>
      <c r="P320" s="7"/>
    </row>
    <row r="321" spans="5:16" x14ac:dyDescent="0.2">
      <c r="E321" s="7"/>
      <c r="F321" s="7"/>
      <c r="O321" s="7"/>
      <c r="P321" s="7"/>
    </row>
    <row r="322" spans="5:16" x14ac:dyDescent="0.2">
      <c r="E322" s="7"/>
      <c r="F322" s="7"/>
      <c r="O322" s="7"/>
      <c r="P322" s="7"/>
    </row>
    <row r="323" spans="5:16" x14ac:dyDescent="0.2">
      <c r="E323" s="7"/>
      <c r="F323" s="7"/>
      <c r="O323" s="7"/>
      <c r="P323" s="7"/>
    </row>
    <row r="324" spans="5:16" x14ac:dyDescent="0.2">
      <c r="E324" s="7"/>
      <c r="F324" s="7"/>
      <c r="O324" s="7"/>
      <c r="P324" s="7"/>
    </row>
    <row r="325" spans="5:16" x14ac:dyDescent="0.2">
      <c r="E325" s="7"/>
      <c r="F325" s="7"/>
      <c r="O325" s="7"/>
      <c r="P325" s="7"/>
    </row>
    <row r="326" spans="5:16" x14ac:dyDescent="0.2">
      <c r="E326" s="7"/>
      <c r="F326" s="7"/>
      <c r="O326" s="7"/>
      <c r="P326" s="7"/>
    </row>
    <row r="327" spans="5:16" x14ac:dyDescent="0.2">
      <c r="E327" s="7"/>
      <c r="F327" s="7"/>
      <c r="O327" s="7"/>
      <c r="P327" s="7"/>
    </row>
    <row r="328" spans="5:16" x14ac:dyDescent="0.2">
      <c r="E328" s="7"/>
      <c r="F328" s="7"/>
      <c r="O328" s="7"/>
      <c r="P328" s="7"/>
    </row>
    <row r="329" spans="5:16" x14ac:dyDescent="0.2">
      <c r="E329" s="7"/>
      <c r="F329" s="7"/>
      <c r="O329" s="7"/>
      <c r="P329" s="7"/>
    </row>
    <row r="330" spans="5:16" x14ac:dyDescent="0.2">
      <c r="E330" s="7"/>
      <c r="F330" s="7"/>
      <c r="O330" s="7"/>
      <c r="P330" s="7"/>
    </row>
    <row r="331" spans="5:16" x14ac:dyDescent="0.2">
      <c r="E331" s="7"/>
      <c r="F331" s="7"/>
      <c r="O331" s="7"/>
      <c r="P331" s="7"/>
    </row>
    <row r="332" spans="5:16" x14ac:dyDescent="0.2">
      <c r="E332" s="7"/>
      <c r="F332" s="7"/>
      <c r="O332" s="7"/>
      <c r="P332" s="7"/>
    </row>
    <row r="333" spans="5:16" x14ac:dyDescent="0.2">
      <c r="E333" s="7"/>
      <c r="F333" s="7"/>
      <c r="O333" s="7"/>
      <c r="P333" s="7"/>
    </row>
    <row r="334" spans="5:16" x14ac:dyDescent="0.2">
      <c r="E334" s="7"/>
      <c r="F334" s="7"/>
      <c r="O334" s="7"/>
      <c r="P334" s="7"/>
    </row>
    <row r="335" spans="5:16" x14ac:dyDescent="0.2">
      <c r="E335" s="7"/>
      <c r="F335" s="7"/>
      <c r="O335" s="7"/>
      <c r="P335" s="7"/>
    </row>
    <row r="336" spans="5:16" x14ac:dyDescent="0.2">
      <c r="E336" s="7"/>
      <c r="F336" s="7"/>
      <c r="O336" s="7"/>
      <c r="P336" s="7"/>
    </row>
    <row r="337" spans="5:16" x14ac:dyDescent="0.2">
      <c r="E337" s="7"/>
      <c r="F337" s="7"/>
      <c r="O337" s="7"/>
      <c r="P337" s="7"/>
    </row>
    <row r="338" spans="5:16" x14ac:dyDescent="0.2">
      <c r="E338" s="7"/>
      <c r="F338" s="7"/>
      <c r="O338" s="7"/>
      <c r="P338" s="7"/>
    </row>
    <row r="339" spans="5:16" x14ac:dyDescent="0.2">
      <c r="E339" s="7"/>
      <c r="F339" s="7"/>
      <c r="O339" s="7"/>
      <c r="P339" s="7"/>
    </row>
    <row r="340" spans="5:16" x14ac:dyDescent="0.2">
      <c r="E340" s="7"/>
      <c r="F340" s="7"/>
      <c r="O340" s="7"/>
      <c r="P340" s="7"/>
    </row>
    <row r="341" spans="5:16" x14ac:dyDescent="0.2">
      <c r="E341" s="7"/>
      <c r="F341" s="7"/>
      <c r="O341" s="7"/>
      <c r="P341" s="7"/>
    </row>
    <row r="342" spans="5:16" x14ac:dyDescent="0.2">
      <c r="E342" s="7"/>
      <c r="F342" s="7"/>
      <c r="O342" s="7"/>
      <c r="P342" s="7"/>
    </row>
    <row r="343" spans="5:16" x14ac:dyDescent="0.2">
      <c r="E343" s="7"/>
      <c r="F343" s="7"/>
      <c r="O343" s="7"/>
      <c r="P343" s="7"/>
    </row>
    <row r="344" spans="5:16" x14ac:dyDescent="0.2">
      <c r="E344" s="7"/>
      <c r="F344" s="7"/>
      <c r="O344" s="7"/>
      <c r="P344" s="7"/>
    </row>
    <row r="345" spans="5:16" x14ac:dyDescent="0.2">
      <c r="E345" s="7"/>
      <c r="F345" s="7"/>
      <c r="O345" s="7"/>
      <c r="P345" s="7"/>
    </row>
    <row r="346" spans="5:16" x14ac:dyDescent="0.2">
      <c r="E346" s="7"/>
      <c r="F346" s="7"/>
      <c r="O346" s="7"/>
      <c r="P346" s="7"/>
    </row>
    <row r="347" spans="5:16" x14ac:dyDescent="0.2">
      <c r="E347" s="7"/>
      <c r="F347" s="7"/>
      <c r="O347" s="7"/>
      <c r="P347" s="7"/>
    </row>
    <row r="348" spans="5:16" x14ac:dyDescent="0.2">
      <c r="E348" s="7"/>
      <c r="F348" s="7"/>
      <c r="O348" s="7"/>
      <c r="P348" s="7"/>
    </row>
    <row r="349" spans="5:16" x14ac:dyDescent="0.2">
      <c r="E349" s="7"/>
      <c r="F349" s="7"/>
      <c r="O349" s="7"/>
      <c r="P349" s="7"/>
    </row>
    <row r="350" spans="5:16" x14ac:dyDescent="0.2">
      <c r="E350" s="7"/>
      <c r="F350" s="7"/>
      <c r="O350" s="7"/>
      <c r="P350" s="7"/>
    </row>
    <row r="351" spans="5:16" x14ac:dyDescent="0.2">
      <c r="E351" s="7"/>
      <c r="F351" s="7"/>
      <c r="O351" s="7"/>
      <c r="P351" s="7"/>
    </row>
    <row r="352" spans="5:16" x14ac:dyDescent="0.2">
      <c r="E352" s="7"/>
      <c r="F352" s="7"/>
      <c r="O352" s="7"/>
      <c r="P352" s="7"/>
    </row>
    <row r="353" spans="5:16" x14ac:dyDescent="0.2">
      <c r="E353" s="7"/>
      <c r="F353" s="7"/>
      <c r="O353" s="7"/>
      <c r="P353" s="7"/>
    </row>
    <row r="354" spans="5:16" x14ac:dyDescent="0.2">
      <c r="E354" s="7"/>
      <c r="F354" s="7"/>
      <c r="O354" s="7"/>
      <c r="P354" s="7"/>
    </row>
    <row r="355" spans="5:16" x14ac:dyDescent="0.2">
      <c r="E355" s="7"/>
      <c r="F355" s="7"/>
      <c r="O355" s="7"/>
      <c r="P355" s="7"/>
    </row>
    <row r="356" spans="5:16" x14ac:dyDescent="0.2">
      <c r="E356" s="7"/>
      <c r="F356" s="7"/>
      <c r="O356" s="7"/>
      <c r="P356" s="7"/>
    </row>
    <row r="357" spans="5:16" x14ac:dyDescent="0.2">
      <c r="E357" s="7"/>
      <c r="F357" s="7"/>
      <c r="O357" s="7"/>
      <c r="P357" s="7"/>
    </row>
    <row r="358" spans="5:16" x14ac:dyDescent="0.2">
      <c r="E358" s="7"/>
      <c r="F358" s="7"/>
      <c r="O358" s="7"/>
      <c r="P358" s="7"/>
    </row>
    <row r="359" spans="5:16" x14ac:dyDescent="0.2">
      <c r="E359" s="7"/>
      <c r="F359" s="7"/>
      <c r="O359" s="7"/>
      <c r="P359" s="7"/>
    </row>
    <row r="360" spans="5:16" x14ac:dyDescent="0.2">
      <c r="E360" s="7"/>
      <c r="F360" s="7"/>
      <c r="O360" s="7"/>
      <c r="P360" s="7"/>
    </row>
    <row r="361" spans="5:16" x14ac:dyDescent="0.2">
      <c r="E361" s="7"/>
      <c r="F361" s="7"/>
      <c r="O361" s="7"/>
      <c r="P361" s="7"/>
    </row>
    <row r="362" spans="5:16" x14ac:dyDescent="0.2">
      <c r="E362" s="7"/>
      <c r="F362" s="7"/>
      <c r="O362" s="7"/>
      <c r="P362" s="7"/>
    </row>
    <row r="363" spans="5:16" x14ac:dyDescent="0.2">
      <c r="E363" s="7"/>
      <c r="F363" s="7"/>
      <c r="O363" s="7"/>
      <c r="P363" s="7"/>
    </row>
    <row r="364" spans="5:16" x14ac:dyDescent="0.2">
      <c r="E364" s="7"/>
      <c r="F364" s="7"/>
      <c r="O364" s="7"/>
      <c r="P364" s="7"/>
    </row>
    <row r="365" spans="5:16" x14ac:dyDescent="0.2">
      <c r="E365" s="7"/>
      <c r="F365" s="7"/>
      <c r="O365" s="7"/>
      <c r="P365" s="7"/>
    </row>
    <row r="366" spans="5:16" x14ac:dyDescent="0.2">
      <c r="E366" s="7"/>
      <c r="F366" s="7"/>
      <c r="O366" s="7"/>
      <c r="P366" s="7"/>
    </row>
    <row r="367" spans="5:16" x14ac:dyDescent="0.2">
      <c r="E367" s="7"/>
      <c r="F367" s="7"/>
      <c r="O367" s="7"/>
      <c r="P367" s="7"/>
    </row>
    <row r="368" spans="5:16" x14ac:dyDescent="0.2">
      <c r="E368" s="7"/>
      <c r="F368" s="7"/>
      <c r="O368" s="7"/>
      <c r="P368" s="7"/>
    </row>
    <row r="369" spans="5:16" x14ac:dyDescent="0.2">
      <c r="E369" s="7"/>
      <c r="F369" s="7"/>
      <c r="O369" s="7"/>
      <c r="P369" s="7"/>
    </row>
    <row r="370" spans="5:16" x14ac:dyDescent="0.2">
      <c r="E370" s="7"/>
      <c r="F370" s="7"/>
      <c r="O370" s="7"/>
      <c r="P370" s="7"/>
    </row>
    <row r="371" spans="5:16" x14ac:dyDescent="0.2">
      <c r="E371" s="7"/>
      <c r="F371" s="7"/>
      <c r="O371" s="7"/>
      <c r="P371" s="7"/>
    </row>
    <row r="372" spans="5:16" x14ac:dyDescent="0.2">
      <c r="E372" s="7"/>
      <c r="F372" s="7"/>
      <c r="O372" s="7"/>
      <c r="P372" s="7"/>
    </row>
    <row r="373" spans="5:16" x14ac:dyDescent="0.2">
      <c r="E373" s="7"/>
      <c r="F373" s="7"/>
      <c r="O373" s="7"/>
      <c r="P373" s="7"/>
    </row>
    <row r="374" spans="5:16" x14ac:dyDescent="0.2">
      <c r="E374" s="7"/>
      <c r="F374" s="7"/>
      <c r="O374" s="7"/>
      <c r="P374" s="7"/>
    </row>
    <row r="375" spans="5:16" x14ac:dyDescent="0.2">
      <c r="E375" s="7"/>
      <c r="F375" s="7"/>
      <c r="O375" s="7"/>
      <c r="P375" s="7"/>
    </row>
    <row r="376" spans="5:16" x14ac:dyDescent="0.2">
      <c r="E376" s="7"/>
      <c r="F376" s="7"/>
      <c r="O376" s="7"/>
      <c r="P376" s="7"/>
    </row>
    <row r="377" spans="5:16" x14ac:dyDescent="0.2">
      <c r="E377" s="7"/>
      <c r="F377" s="7"/>
      <c r="O377" s="7"/>
      <c r="P377" s="7"/>
    </row>
    <row r="378" spans="5:16" x14ac:dyDescent="0.2">
      <c r="E378" s="7"/>
      <c r="F378" s="7"/>
      <c r="O378" s="7"/>
      <c r="P378" s="7"/>
    </row>
    <row r="379" spans="5:16" x14ac:dyDescent="0.2">
      <c r="E379" s="7"/>
      <c r="F379" s="7"/>
      <c r="O379" s="7"/>
      <c r="P379" s="7"/>
    </row>
    <row r="380" spans="5:16" x14ac:dyDescent="0.2">
      <c r="E380" s="7"/>
      <c r="F380" s="7"/>
      <c r="O380" s="7"/>
      <c r="P380" s="7"/>
    </row>
    <row r="381" spans="5:16" x14ac:dyDescent="0.2">
      <c r="E381" s="7"/>
      <c r="F381" s="7"/>
      <c r="O381" s="7"/>
      <c r="P381" s="7"/>
    </row>
    <row r="382" spans="5:16" x14ac:dyDescent="0.2">
      <c r="E382" s="7"/>
      <c r="F382" s="7"/>
      <c r="O382" s="7"/>
      <c r="P382" s="7"/>
    </row>
    <row r="383" spans="5:16" x14ac:dyDescent="0.2">
      <c r="E383" s="7"/>
      <c r="F383" s="7"/>
      <c r="O383" s="7"/>
      <c r="P383" s="7"/>
    </row>
    <row r="384" spans="5:16" x14ac:dyDescent="0.2">
      <c r="E384" s="7"/>
      <c r="F384" s="7"/>
      <c r="O384" s="7"/>
      <c r="P384" s="7"/>
    </row>
    <row r="385" spans="5:16" x14ac:dyDescent="0.2">
      <c r="E385" s="7"/>
      <c r="F385" s="7"/>
      <c r="O385" s="7"/>
      <c r="P385" s="7"/>
    </row>
    <row r="386" spans="5:16" x14ac:dyDescent="0.2">
      <c r="E386" s="7"/>
      <c r="F386" s="7"/>
      <c r="O386" s="7"/>
      <c r="P386" s="7"/>
    </row>
    <row r="387" spans="5:16" x14ac:dyDescent="0.2">
      <c r="E387" s="7"/>
      <c r="F387" s="7"/>
      <c r="O387" s="7"/>
      <c r="P387" s="7"/>
    </row>
    <row r="388" spans="5:16" x14ac:dyDescent="0.2">
      <c r="E388" s="7"/>
      <c r="F388" s="7"/>
      <c r="O388" s="7"/>
      <c r="P388" s="7"/>
    </row>
    <row r="389" spans="5:16" x14ac:dyDescent="0.2">
      <c r="E389" s="7"/>
      <c r="F389" s="7"/>
      <c r="O389" s="7"/>
      <c r="P389" s="7"/>
    </row>
    <row r="390" spans="5:16" x14ac:dyDescent="0.2">
      <c r="E390" s="7"/>
      <c r="F390" s="7"/>
      <c r="O390" s="7"/>
      <c r="P390" s="7"/>
    </row>
    <row r="391" spans="5:16" x14ac:dyDescent="0.2">
      <c r="E391" s="7"/>
      <c r="F391" s="7"/>
      <c r="O391" s="7"/>
      <c r="P391" s="7"/>
    </row>
    <row r="392" spans="5:16" x14ac:dyDescent="0.2">
      <c r="E392" s="7"/>
      <c r="F392" s="7"/>
      <c r="O392" s="7"/>
      <c r="P392" s="7"/>
    </row>
    <row r="393" spans="5:16" x14ac:dyDescent="0.2">
      <c r="E393" s="7"/>
      <c r="F393" s="7"/>
      <c r="O393" s="7"/>
      <c r="P393" s="7"/>
    </row>
    <row r="394" spans="5:16" x14ac:dyDescent="0.2">
      <c r="E394" s="7"/>
      <c r="F394" s="7"/>
      <c r="O394" s="7"/>
      <c r="P394" s="7"/>
    </row>
    <row r="395" spans="5:16" x14ac:dyDescent="0.2">
      <c r="E395" s="7"/>
      <c r="F395" s="7"/>
      <c r="O395" s="7"/>
      <c r="P395" s="7"/>
    </row>
    <row r="396" spans="5:16" x14ac:dyDescent="0.2">
      <c r="E396" s="7"/>
      <c r="F396" s="7"/>
      <c r="O396" s="7"/>
      <c r="P396" s="7"/>
    </row>
    <row r="397" spans="5:16" x14ac:dyDescent="0.2">
      <c r="E397" s="7"/>
      <c r="F397" s="7"/>
      <c r="O397" s="7"/>
      <c r="P397" s="7"/>
    </row>
    <row r="398" spans="5:16" x14ac:dyDescent="0.2">
      <c r="E398" s="7"/>
      <c r="F398" s="7"/>
      <c r="O398" s="7"/>
      <c r="P398" s="7"/>
    </row>
    <row r="399" spans="5:16" x14ac:dyDescent="0.2">
      <c r="E399" s="7"/>
      <c r="F399" s="7"/>
      <c r="O399" s="7"/>
      <c r="P399" s="7"/>
    </row>
    <row r="400" spans="5:16" x14ac:dyDescent="0.2">
      <c r="E400" s="7"/>
      <c r="F400" s="7"/>
      <c r="O400" s="7"/>
      <c r="P400" s="7"/>
    </row>
    <row r="401" spans="5:16" x14ac:dyDescent="0.2">
      <c r="E401" s="7"/>
      <c r="F401" s="7"/>
      <c r="O401" s="7"/>
      <c r="P401" s="7"/>
    </row>
    <row r="402" spans="5:16" x14ac:dyDescent="0.2">
      <c r="E402" s="7"/>
      <c r="F402" s="7"/>
      <c r="O402" s="7"/>
      <c r="P402" s="7"/>
    </row>
    <row r="403" spans="5:16" x14ac:dyDescent="0.2">
      <c r="E403" s="7"/>
      <c r="F403" s="7"/>
      <c r="O403" s="7"/>
      <c r="P403" s="7"/>
    </row>
    <row r="404" spans="5:16" x14ac:dyDescent="0.2">
      <c r="E404" s="7"/>
      <c r="F404" s="7"/>
      <c r="O404" s="7"/>
      <c r="P404" s="7"/>
    </row>
    <row r="405" spans="5:16" x14ac:dyDescent="0.2">
      <c r="E405" s="7"/>
      <c r="F405" s="7"/>
      <c r="O405" s="7"/>
      <c r="P405" s="7"/>
    </row>
    <row r="406" spans="5:16" x14ac:dyDescent="0.2">
      <c r="E406" s="7"/>
      <c r="F406" s="7"/>
      <c r="O406" s="7"/>
      <c r="P406" s="7"/>
    </row>
    <row r="407" spans="5:16" x14ac:dyDescent="0.2">
      <c r="E407" s="7"/>
      <c r="F407" s="7"/>
      <c r="O407" s="7"/>
      <c r="P407" s="7"/>
    </row>
    <row r="408" spans="5:16" x14ac:dyDescent="0.2">
      <c r="E408" s="7"/>
      <c r="F408" s="7"/>
      <c r="O408" s="7"/>
      <c r="P408" s="7"/>
    </row>
    <row r="409" spans="5:16" x14ac:dyDescent="0.2">
      <c r="E409" s="7"/>
      <c r="F409" s="7"/>
      <c r="O409" s="7"/>
      <c r="P409" s="7"/>
    </row>
    <row r="410" spans="5:16" x14ac:dyDescent="0.2">
      <c r="E410" s="7"/>
      <c r="F410" s="7"/>
      <c r="O410" s="7"/>
      <c r="P410" s="7"/>
    </row>
    <row r="411" spans="5:16" x14ac:dyDescent="0.2">
      <c r="E411" s="7"/>
      <c r="F411" s="7"/>
      <c r="O411" s="7"/>
      <c r="P411" s="7"/>
    </row>
    <row r="412" spans="5:16" x14ac:dyDescent="0.2">
      <c r="E412" s="7"/>
      <c r="F412" s="7"/>
      <c r="O412" s="7"/>
      <c r="P412" s="7"/>
    </row>
    <row r="413" spans="5:16" x14ac:dyDescent="0.2">
      <c r="E413" s="7"/>
      <c r="F413" s="7"/>
      <c r="O413" s="7"/>
      <c r="P413" s="7"/>
    </row>
    <row r="414" spans="5:16" x14ac:dyDescent="0.2">
      <c r="E414" s="7"/>
      <c r="F414" s="7"/>
      <c r="O414" s="7"/>
      <c r="P414" s="7"/>
    </row>
    <row r="415" spans="5:16" x14ac:dyDescent="0.2">
      <c r="E415" s="7"/>
      <c r="F415" s="7"/>
      <c r="O415" s="7"/>
      <c r="P415" s="7"/>
    </row>
    <row r="416" spans="5:16" x14ac:dyDescent="0.2">
      <c r="E416" s="7"/>
      <c r="F416" s="7"/>
      <c r="O416" s="7"/>
      <c r="P416" s="7"/>
    </row>
    <row r="417" spans="5:16" x14ac:dyDescent="0.2">
      <c r="E417" s="7"/>
      <c r="F417" s="7"/>
      <c r="O417" s="7"/>
      <c r="P417" s="7"/>
    </row>
    <row r="418" spans="5:16" x14ac:dyDescent="0.2">
      <c r="E418" s="7"/>
      <c r="F418" s="7"/>
      <c r="O418" s="7"/>
      <c r="P418" s="7"/>
    </row>
    <row r="419" spans="5:16" x14ac:dyDescent="0.2">
      <c r="E419" s="7"/>
      <c r="F419" s="7"/>
      <c r="O419" s="7"/>
      <c r="P419" s="7"/>
    </row>
    <row r="420" spans="5:16" x14ac:dyDescent="0.2">
      <c r="E420" s="7"/>
      <c r="F420" s="7"/>
      <c r="O420" s="7"/>
      <c r="P420" s="7"/>
    </row>
    <row r="421" spans="5:16" x14ac:dyDescent="0.2">
      <c r="E421" s="7"/>
      <c r="F421" s="7"/>
      <c r="O421" s="7"/>
      <c r="P421" s="7"/>
    </row>
    <row r="422" spans="5:16" x14ac:dyDescent="0.2">
      <c r="E422" s="7"/>
      <c r="F422" s="7"/>
      <c r="O422" s="7"/>
      <c r="P422" s="7"/>
    </row>
    <row r="423" spans="5:16" x14ac:dyDescent="0.2">
      <c r="E423" s="7"/>
      <c r="F423" s="7"/>
      <c r="O423" s="7"/>
      <c r="P423" s="7"/>
    </row>
    <row r="424" spans="5:16" x14ac:dyDescent="0.2">
      <c r="E424" s="7"/>
      <c r="F424" s="7"/>
      <c r="O424" s="7"/>
      <c r="P424" s="7"/>
    </row>
    <row r="425" spans="5:16" x14ac:dyDescent="0.2">
      <c r="E425" s="7"/>
      <c r="F425" s="7"/>
      <c r="O425" s="7"/>
      <c r="P425" s="7"/>
    </row>
    <row r="426" spans="5:16" x14ac:dyDescent="0.2">
      <c r="E426" s="7"/>
      <c r="F426" s="7"/>
      <c r="O426" s="7"/>
      <c r="P426" s="7"/>
    </row>
    <row r="427" spans="5:16" x14ac:dyDescent="0.2">
      <c r="E427" s="7"/>
      <c r="F427" s="7"/>
      <c r="O427" s="7"/>
      <c r="P427" s="7"/>
    </row>
    <row r="428" spans="5:16" x14ac:dyDescent="0.2">
      <c r="E428" s="7"/>
      <c r="F428" s="7"/>
      <c r="O428" s="7"/>
      <c r="P428" s="7"/>
    </row>
    <row r="429" spans="5:16" x14ac:dyDescent="0.2">
      <c r="E429" s="7"/>
      <c r="F429" s="7"/>
      <c r="O429" s="7"/>
      <c r="P429" s="7"/>
    </row>
    <row r="430" spans="5:16" x14ac:dyDescent="0.2">
      <c r="E430" s="7"/>
      <c r="F430" s="7"/>
      <c r="O430" s="7"/>
      <c r="P430" s="7"/>
    </row>
    <row r="431" spans="5:16" x14ac:dyDescent="0.2">
      <c r="E431" s="7"/>
      <c r="F431" s="7"/>
      <c r="O431" s="7"/>
      <c r="P431" s="7"/>
    </row>
    <row r="432" spans="5:16" x14ac:dyDescent="0.2">
      <c r="E432" s="7"/>
      <c r="F432" s="7"/>
      <c r="O432" s="7"/>
      <c r="P432" s="7"/>
    </row>
    <row r="433" spans="5:16" x14ac:dyDescent="0.2">
      <c r="E433" s="7"/>
      <c r="F433" s="7"/>
      <c r="O433" s="7"/>
      <c r="P433" s="7"/>
    </row>
    <row r="434" spans="5:16" x14ac:dyDescent="0.2">
      <c r="E434" s="7"/>
      <c r="F434" s="7"/>
      <c r="O434" s="7"/>
      <c r="P434" s="7"/>
    </row>
    <row r="435" spans="5:16" x14ac:dyDescent="0.2">
      <c r="E435" s="7"/>
      <c r="F435" s="7"/>
      <c r="O435" s="7"/>
      <c r="P435" s="7"/>
    </row>
    <row r="436" spans="5:16" x14ac:dyDescent="0.2">
      <c r="E436" s="7"/>
      <c r="F436" s="7"/>
      <c r="O436" s="7"/>
      <c r="P436" s="7"/>
    </row>
    <row r="437" spans="5:16" x14ac:dyDescent="0.2">
      <c r="E437" s="7"/>
      <c r="F437" s="7"/>
      <c r="O437" s="7"/>
      <c r="P437" s="7"/>
    </row>
    <row r="438" spans="5:16" x14ac:dyDescent="0.2">
      <c r="E438" s="7"/>
      <c r="F438" s="7"/>
      <c r="O438" s="7"/>
      <c r="P438" s="7"/>
    </row>
    <row r="439" spans="5:16" x14ac:dyDescent="0.2">
      <c r="E439" s="7"/>
      <c r="F439" s="7"/>
      <c r="O439" s="7"/>
      <c r="P439" s="7"/>
    </row>
    <row r="440" spans="5:16" x14ac:dyDescent="0.2">
      <c r="E440" s="7"/>
      <c r="F440" s="7"/>
      <c r="O440" s="7"/>
      <c r="P440" s="7"/>
    </row>
    <row r="441" spans="5:16" x14ac:dyDescent="0.2">
      <c r="E441" s="7"/>
      <c r="F441" s="7"/>
      <c r="O441" s="7"/>
      <c r="P441" s="7"/>
    </row>
    <row r="442" spans="5:16" x14ac:dyDescent="0.2">
      <c r="E442" s="7"/>
      <c r="F442" s="7"/>
      <c r="O442" s="7"/>
      <c r="P442" s="7"/>
    </row>
    <row r="443" spans="5:16" x14ac:dyDescent="0.2">
      <c r="E443" s="7"/>
      <c r="F443" s="7"/>
      <c r="O443" s="7"/>
      <c r="P443" s="7"/>
    </row>
    <row r="444" spans="5:16" x14ac:dyDescent="0.2">
      <c r="E444" s="7"/>
      <c r="F444" s="7"/>
      <c r="O444" s="7"/>
      <c r="P444" s="7"/>
    </row>
    <row r="445" spans="5:16" x14ac:dyDescent="0.2">
      <c r="E445" s="7"/>
      <c r="F445" s="7"/>
      <c r="O445" s="7"/>
      <c r="P445" s="7"/>
    </row>
    <row r="446" spans="5:16" x14ac:dyDescent="0.2">
      <c r="E446" s="7"/>
      <c r="F446" s="7"/>
      <c r="O446" s="7"/>
      <c r="P446" s="7"/>
    </row>
    <row r="447" spans="5:16" x14ac:dyDescent="0.2">
      <c r="E447" s="7"/>
      <c r="F447" s="7"/>
      <c r="O447" s="7"/>
      <c r="P447" s="7"/>
    </row>
    <row r="448" spans="5:16" x14ac:dyDescent="0.2">
      <c r="E448" s="7"/>
      <c r="F448" s="7"/>
      <c r="O448" s="7"/>
      <c r="P448" s="7"/>
    </row>
    <row r="449" spans="5:16" x14ac:dyDescent="0.2">
      <c r="E449" s="7"/>
      <c r="F449" s="7"/>
      <c r="O449" s="7"/>
      <c r="P449" s="7"/>
    </row>
    <row r="450" spans="5:16" x14ac:dyDescent="0.2">
      <c r="E450" s="7"/>
      <c r="F450" s="7"/>
      <c r="O450" s="7"/>
      <c r="P450" s="7"/>
    </row>
    <row r="451" spans="5:16" x14ac:dyDescent="0.2">
      <c r="E451" s="7"/>
      <c r="F451" s="7"/>
      <c r="O451" s="7"/>
      <c r="P451" s="7"/>
    </row>
    <row r="452" spans="5:16" x14ac:dyDescent="0.2">
      <c r="E452" s="7"/>
      <c r="F452" s="7"/>
      <c r="O452" s="7"/>
      <c r="P452" s="7"/>
    </row>
    <row r="453" spans="5:16" x14ac:dyDescent="0.2">
      <c r="E453" s="7"/>
      <c r="F453" s="7"/>
      <c r="O453" s="7"/>
      <c r="P453" s="7"/>
    </row>
    <row r="454" spans="5:16" x14ac:dyDescent="0.2">
      <c r="E454" s="7"/>
      <c r="F454" s="7"/>
      <c r="O454" s="7"/>
      <c r="P454" s="7"/>
    </row>
    <row r="455" spans="5:16" x14ac:dyDescent="0.2">
      <c r="E455" s="7"/>
      <c r="F455" s="7"/>
      <c r="O455" s="7"/>
      <c r="P455" s="7"/>
    </row>
    <row r="456" spans="5:16" x14ac:dyDescent="0.2">
      <c r="E456" s="7"/>
      <c r="F456" s="7"/>
      <c r="O456" s="7"/>
      <c r="P456" s="7"/>
    </row>
    <row r="457" spans="5:16" x14ac:dyDescent="0.2">
      <c r="E457" s="7"/>
      <c r="F457" s="7"/>
      <c r="O457" s="7"/>
      <c r="P457" s="7"/>
    </row>
    <row r="458" spans="5:16" x14ac:dyDescent="0.2">
      <c r="E458" s="7"/>
      <c r="F458" s="7"/>
      <c r="O458" s="7"/>
      <c r="P458" s="7"/>
    </row>
    <row r="459" spans="5:16" x14ac:dyDescent="0.2">
      <c r="E459" s="7"/>
      <c r="F459" s="7"/>
      <c r="O459" s="7"/>
      <c r="P459" s="7"/>
    </row>
    <row r="460" spans="5:16" x14ac:dyDescent="0.2">
      <c r="E460" s="7"/>
      <c r="F460" s="7"/>
      <c r="O460" s="7"/>
      <c r="P460" s="7"/>
    </row>
    <row r="461" spans="5:16" x14ac:dyDescent="0.2">
      <c r="E461" s="7"/>
      <c r="F461" s="7"/>
      <c r="O461" s="7"/>
      <c r="P461" s="7"/>
    </row>
    <row r="462" spans="5:16" x14ac:dyDescent="0.2">
      <c r="E462" s="7"/>
      <c r="F462" s="7"/>
      <c r="O462" s="7"/>
      <c r="P462" s="7"/>
    </row>
    <row r="463" spans="5:16" x14ac:dyDescent="0.2">
      <c r="E463" s="7"/>
      <c r="F463" s="7"/>
      <c r="O463" s="7"/>
      <c r="P463" s="7"/>
    </row>
    <row r="464" spans="5:16" x14ac:dyDescent="0.2">
      <c r="E464" s="7"/>
      <c r="F464" s="7"/>
      <c r="O464" s="7"/>
      <c r="P464" s="7"/>
    </row>
    <row r="465" spans="5:16" x14ac:dyDescent="0.2">
      <c r="E465" s="7"/>
      <c r="F465" s="7"/>
      <c r="O465" s="7"/>
      <c r="P465" s="7"/>
    </row>
    <row r="466" spans="5:16" x14ac:dyDescent="0.2">
      <c r="E466" s="7"/>
      <c r="F466" s="7"/>
      <c r="O466" s="7"/>
      <c r="P466" s="7"/>
    </row>
    <row r="467" spans="5:16" x14ac:dyDescent="0.2">
      <c r="E467" s="7"/>
      <c r="F467" s="7"/>
      <c r="O467" s="7"/>
      <c r="P467" s="7"/>
    </row>
    <row r="468" spans="5:16" x14ac:dyDescent="0.2">
      <c r="E468" s="7"/>
      <c r="F468" s="7"/>
      <c r="O468" s="7"/>
      <c r="P468" s="7"/>
    </row>
    <row r="469" spans="5:16" x14ac:dyDescent="0.2">
      <c r="E469" s="7"/>
      <c r="F469" s="7"/>
      <c r="O469" s="7"/>
      <c r="P469" s="7"/>
    </row>
    <row r="470" spans="5:16" x14ac:dyDescent="0.2">
      <c r="E470" s="7"/>
      <c r="F470" s="7"/>
      <c r="O470" s="7"/>
      <c r="P470" s="7"/>
    </row>
    <row r="471" spans="5:16" x14ac:dyDescent="0.2">
      <c r="E471" s="7"/>
      <c r="F471" s="7"/>
      <c r="O471" s="7"/>
      <c r="P471" s="7"/>
    </row>
    <row r="472" spans="5:16" x14ac:dyDescent="0.2">
      <c r="E472" s="7"/>
      <c r="F472" s="7"/>
      <c r="O472" s="7"/>
      <c r="P472" s="7"/>
    </row>
    <row r="473" spans="5:16" x14ac:dyDescent="0.2">
      <c r="E473" s="7"/>
      <c r="F473" s="7"/>
      <c r="O473" s="7"/>
      <c r="P473" s="7"/>
    </row>
    <row r="474" spans="5:16" x14ac:dyDescent="0.2">
      <c r="E474" s="7"/>
      <c r="F474" s="7"/>
      <c r="O474" s="7"/>
      <c r="P474" s="7"/>
    </row>
    <row r="475" spans="5:16" x14ac:dyDescent="0.2">
      <c r="E475" s="7"/>
      <c r="F475" s="7"/>
      <c r="O475" s="7"/>
      <c r="P475" s="7"/>
    </row>
    <row r="476" spans="5:16" x14ac:dyDescent="0.2">
      <c r="E476" s="7"/>
      <c r="F476" s="7"/>
      <c r="O476" s="7"/>
      <c r="P476" s="7"/>
    </row>
    <row r="477" spans="5:16" x14ac:dyDescent="0.2">
      <c r="E477" s="7"/>
      <c r="F477" s="7"/>
      <c r="O477" s="7"/>
      <c r="P477" s="7"/>
    </row>
    <row r="478" spans="5:16" x14ac:dyDescent="0.2">
      <c r="E478" s="7"/>
      <c r="F478" s="7"/>
      <c r="O478" s="7"/>
      <c r="P478" s="7"/>
    </row>
    <row r="479" spans="5:16" x14ac:dyDescent="0.2">
      <c r="E479" s="7"/>
      <c r="F479" s="7"/>
      <c r="O479" s="7"/>
      <c r="P479" s="7"/>
    </row>
    <row r="480" spans="5:16" x14ac:dyDescent="0.2">
      <c r="E480" s="7"/>
      <c r="F480" s="7"/>
      <c r="O480" s="7"/>
      <c r="P480" s="7"/>
    </row>
    <row r="481" spans="5:16" x14ac:dyDescent="0.2">
      <c r="E481" s="7"/>
      <c r="F481" s="7"/>
      <c r="O481" s="7"/>
      <c r="P481" s="7"/>
    </row>
    <row r="482" spans="5:16" x14ac:dyDescent="0.2">
      <c r="E482" s="7"/>
      <c r="F482" s="7"/>
      <c r="O482" s="7"/>
      <c r="P482" s="7"/>
    </row>
    <row r="483" spans="5:16" x14ac:dyDescent="0.2">
      <c r="E483" s="7"/>
      <c r="F483" s="7"/>
      <c r="O483" s="7"/>
      <c r="P483" s="7"/>
    </row>
    <row r="484" spans="5:16" x14ac:dyDescent="0.2">
      <c r="E484" s="7"/>
      <c r="F484" s="7"/>
      <c r="O484" s="7"/>
      <c r="P484" s="7"/>
    </row>
    <row r="485" spans="5:16" x14ac:dyDescent="0.2">
      <c r="E485" s="7"/>
      <c r="F485" s="7"/>
      <c r="O485" s="7"/>
      <c r="P485" s="7"/>
    </row>
    <row r="486" spans="5:16" x14ac:dyDescent="0.2">
      <c r="E486" s="7"/>
      <c r="F486" s="7"/>
      <c r="O486" s="7"/>
      <c r="P486" s="7"/>
    </row>
    <row r="487" spans="5:16" x14ac:dyDescent="0.2">
      <c r="E487" s="7"/>
      <c r="F487" s="7"/>
      <c r="O487" s="7"/>
      <c r="P487" s="7"/>
    </row>
    <row r="488" spans="5:16" x14ac:dyDescent="0.2">
      <c r="E488" s="7"/>
      <c r="F488" s="7"/>
      <c r="O488" s="7"/>
      <c r="P488" s="7"/>
    </row>
    <row r="489" spans="5:16" x14ac:dyDescent="0.2">
      <c r="E489" s="7"/>
      <c r="F489" s="7"/>
      <c r="O489" s="7"/>
      <c r="P489" s="7"/>
    </row>
    <row r="490" spans="5:16" x14ac:dyDescent="0.2">
      <c r="E490" s="7"/>
      <c r="F490" s="7"/>
      <c r="O490" s="7"/>
      <c r="P490" s="7"/>
    </row>
    <row r="491" spans="5:16" x14ac:dyDescent="0.2">
      <c r="E491" s="7"/>
      <c r="F491" s="7"/>
      <c r="O491" s="7"/>
      <c r="P491" s="7"/>
    </row>
    <row r="492" spans="5:16" x14ac:dyDescent="0.2">
      <c r="E492" s="7"/>
      <c r="F492" s="7"/>
      <c r="O492" s="7"/>
      <c r="P492" s="7"/>
    </row>
    <row r="493" spans="5:16" x14ac:dyDescent="0.2">
      <c r="E493" s="7"/>
      <c r="F493" s="7"/>
      <c r="O493" s="7"/>
      <c r="P493" s="7"/>
    </row>
    <row r="494" spans="5:16" x14ac:dyDescent="0.2">
      <c r="E494" s="7"/>
      <c r="F494" s="7"/>
      <c r="O494" s="7"/>
      <c r="P494" s="7"/>
    </row>
    <row r="495" spans="5:16" x14ac:dyDescent="0.2">
      <c r="E495" s="7"/>
      <c r="F495" s="7"/>
      <c r="O495" s="7"/>
      <c r="P495" s="7"/>
    </row>
    <row r="496" spans="5:16" x14ac:dyDescent="0.2">
      <c r="E496" s="7"/>
      <c r="F496" s="7"/>
      <c r="O496" s="7"/>
      <c r="P496" s="7"/>
    </row>
    <row r="497" spans="5:16" x14ac:dyDescent="0.2">
      <c r="E497" s="7"/>
      <c r="F497" s="7"/>
      <c r="O497" s="7"/>
      <c r="P497" s="7"/>
    </row>
    <row r="498" spans="5:16" x14ac:dyDescent="0.2">
      <c r="E498" s="7"/>
      <c r="F498" s="7"/>
      <c r="O498" s="7"/>
      <c r="P498" s="7"/>
    </row>
    <row r="499" spans="5:16" x14ac:dyDescent="0.2">
      <c r="E499" s="7"/>
      <c r="F499" s="7"/>
      <c r="O499" s="7"/>
      <c r="P499" s="7"/>
    </row>
    <row r="500" spans="5:16" x14ac:dyDescent="0.2">
      <c r="E500" s="7"/>
      <c r="F500" s="7"/>
      <c r="O500" s="7"/>
      <c r="P500" s="7"/>
    </row>
    <row r="501" spans="5:16" x14ac:dyDescent="0.2">
      <c r="E501" s="7"/>
      <c r="F501" s="7"/>
      <c r="O501" s="7"/>
      <c r="P501" s="7"/>
    </row>
    <row r="502" spans="5:16" x14ac:dyDescent="0.2">
      <c r="E502" s="7"/>
      <c r="F502" s="7"/>
      <c r="O502" s="7"/>
      <c r="P502" s="7"/>
    </row>
    <row r="503" spans="5:16" x14ac:dyDescent="0.2">
      <c r="E503" s="7"/>
      <c r="F503" s="7"/>
      <c r="O503" s="7"/>
      <c r="P503" s="7"/>
    </row>
    <row r="504" spans="5:16" x14ac:dyDescent="0.2">
      <c r="E504" s="7"/>
      <c r="F504" s="7"/>
      <c r="O504" s="7"/>
      <c r="P504" s="7"/>
    </row>
    <row r="505" spans="5:16" x14ac:dyDescent="0.2">
      <c r="E505" s="7"/>
      <c r="F505" s="7"/>
      <c r="O505" s="7"/>
      <c r="P505" s="7"/>
    </row>
    <row r="506" spans="5:16" x14ac:dyDescent="0.2">
      <c r="E506" s="7"/>
      <c r="F506" s="7"/>
      <c r="O506" s="7"/>
      <c r="P506" s="7"/>
    </row>
    <row r="507" spans="5:16" x14ac:dyDescent="0.2">
      <c r="E507" s="7"/>
      <c r="F507" s="7"/>
      <c r="O507" s="7"/>
      <c r="P507" s="7"/>
    </row>
    <row r="508" spans="5:16" x14ac:dyDescent="0.2">
      <c r="E508" s="7"/>
      <c r="F508" s="7"/>
      <c r="O508" s="7"/>
      <c r="P508" s="7"/>
    </row>
    <row r="509" spans="5:16" x14ac:dyDescent="0.2">
      <c r="E509" s="7"/>
      <c r="F509" s="7"/>
      <c r="O509" s="7"/>
      <c r="P509" s="7"/>
    </row>
    <row r="510" spans="5:16" x14ac:dyDescent="0.2">
      <c r="E510" s="7"/>
      <c r="F510" s="7"/>
      <c r="O510" s="7"/>
      <c r="P510" s="7"/>
    </row>
    <row r="511" spans="5:16" x14ac:dyDescent="0.2">
      <c r="E511" s="7"/>
      <c r="F511" s="7"/>
      <c r="O511" s="7"/>
      <c r="P511" s="7"/>
    </row>
    <row r="512" spans="5:16" x14ac:dyDescent="0.2">
      <c r="E512" s="7"/>
      <c r="F512" s="7"/>
      <c r="O512" s="7"/>
      <c r="P512" s="7"/>
    </row>
    <row r="513" spans="5:16" x14ac:dyDescent="0.2">
      <c r="E513" s="7"/>
      <c r="F513" s="7"/>
      <c r="O513" s="7"/>
      <c r="P513" s="7"/>
    </row>
    <row r="514" spans="5:16" x14ac:dyDescent="0.2">
      <c r="E514" s="7"/>
      <c r="F514" s="7"/>
      <c r="O514" s="7"/>
      <c r="P514" s="7"/>
    </row>
    <row r="515" spans="5:16" x14ac:dyDescent="0.2">
      <c r="E515" s="7"/>
      <c r="F515" s="7"/>
      <c r="O515" s="7"/>
      <c r="P515" s="7"/>
    </row>
    <row r="516" spans="5:16" x14ac:dyDescent="0.2">
      <c r="E516" s="7"/>
      <c r="F516" s="7"/>
      <c r="O516" s="7"/>
      <c r="P516" s="7"/>
    </row>
    <row r="517" spans="5:16" x14ac:dyDescent="0.2">
      <c r="E517" s="7"/>
      <c r="F517" s="7"/>
      <c r="O517" s="7"/>
      <c r="P517" s="7"/>
    </row>
    <row r="518" spans="5:16" x14ac:dyDescent="0.2">
      <c r="E518" s="7"/>
      <c r="F518" s="7"/>
      <c r="O518" s="7"/>
      <c r="P518" s="7"/>
    </row>
    <row r="519" spans="5:16" x14ac:dyDescent="0.2">
      <c r="E519" s="7"/>
      <c r="F519" s="7"/>
      <c r="O519" s="7"/>
      <c r="P519" s="7"/>
    </row>
    <row r="520" spans="5:16" x14ac:dyDescent="0.2">
      <c r="E520" s="7"/>
      <c r="F520" s="7"/>
      <c r="O520" s="7"/>
      <c r="P520" s="7"/>
    </row>
    <row r="521" spans="5:16" x14ac:dyDescent="0.2">
      <c r="E521" s="7"/>
      <c r="F521" s="7"/>
      <c r="O521" s="7"/>
      <c r="P521" s="7"/>
    </row>
    <row r="522" spans="5:16" x14ac:dyDescent="0.2">
      <c r="E522" s="7"/>
      <c r="F522" s="7"/>
      <c r="O522" s="7"/>
      <c r="P522" s="7"/>
    </row>
    <row r="523" spans="5:16" x14ac:dyDescent="0.2">
      <c r="E523" s="7"/>
      <c r="F523" s="7"/>
      <c r="O523" s="7"/>
      <c r="P523" s="7"/>
    </row>
    <row r="524" spans="5:16" x14ac:dyDescent="0.2">
      <c r="E524" s="7"/>
      <c r="F524" s="7"/>
      <c r="O524" s="7"/>
      <c r="P524" s="7"/>
    </row>
    <row r="525" spans="5:16" x14ac:dyDescent="0.2">
      <c r="E525" s="7"/>
      <c r="F525" s="7"/>
      <c r="O525" s="7"/>
      <c r="P525" s="7"/>
    </row>
    <row r="526" spans="5:16" x14ac:dyDescent="0.2">
      <c r="E526" s="7"/>
      <c r="F526" s="7"/>
      <c r="O526" s="7"/>
      <c r="P526" s="7"/>
    </row>
    <row r="527" spans="5:16" x14ac:dyDescent="0.2">
      <c r="E527" s="7"/>
      <c r="F527" s="7"/>
      <c r="O527" s="7"/>
      <c r="P527" s="7"/>
    </row>
    <row r="528" spans="5:16" x14ac:dyDescent="0.2">
      <c r="E528" s="7"/>
      <c r="F528" s="7"/>
      <c r="O528" s="7"/>
      <c r="P528" s="7"/>
    </row>
    <row r="529" spans="5:16" x14ac:dyDescent="0.2">
      <c r="E529" s="7"/>
      <c r="F529" s="7"/>
      <c r="O529" s="7"/>
      <c r="P529" s="7"/>
    </row>
    <row r="530" spans="5:16" x14ac:dyDescent="0.2">
      <c r="E530" s="7"/>
      <c r="F530" s="7"/>
      <c r="O530" s="7"/>
      <c r="P530" s="7"/>
    </row>
    <row r="531" spans="5:16" x14ac:dyDescent="0.2">
      <c r="E531" s="7"/>
      <c r="F531" s="7"/>
      <c r="O531" s="7"/>
      <c r="P531" s="7"/>
    </row>
    <row r="532" spans="5:16" x14ac:dyDescent="0.2">
      <c r="E532" s="7"/>
      <c r="F532" s="7"/>
      <c r="O532" s="7"/>
      <c r="P532" s="7"/>
    </row>
    <row r="533" spans="5:16" x14ac:dyDescent="0.2">
      <c r="E533" s="7"/>
      <c r="F533" s="7"/>
      <c r="O533" s="7"/>
      <c r="P533" s="7"/>
    </row>
    <row r="534" spans="5:16" x14ac:dyDescent="0.2">
      <c r="E534" s="7"/>
      <c r="F534" s="7"/>
      <c r="O534" s="7"/>
      <c r="P534" s="7"/>
    </row>
    <row r="535" spans="5:16" x14ac:dyDescent="0.2">
      <c r="E535" s="7"/>
      <c r="F535" s="7"/>
      <c r="O535" s="7"/>
      <c r="P535" s="7"/>
    </row>
    <row r="536" spans="5:16" x14ac:dyDescent="0.2">
      <c r="E536" s="7"/>
      <c r="F536" s="7"/>
      <c r="O536" s="7"/>
      <c r="P536" s="7"/>
    </row>
    <row r="537" spans="5:16" x14ac:dyDescent="0.2">
      <c r="E537" s="7"/>
      <c r="F537" s="7"/>
      <c r="O537" s="7"/>
      <c r="P537" s="7"/>
    </row>
    <row r="538" spans="5:16" x14ac:dyDescent="0.2">
      <c r="E538" s="7"/>
      <c r="F538" s="7"/>
      <c r="O538" s="7"/>
      <c r="P538" s="7"/>
    </row>
    <row r="539" spans="5:16" x14ac:dyDescent="0.2">
      <c r="E539" s="7"/>
      <c r="F539" s="7"/>
      <c r="O539" s="7"/>
      <c r="P539" s="7"/>
    </row>
    <row r="540" spans="5:16" x14ac:dyDescent="0.2">
      <c r="E540" s="7"/>
      <c r="F540" s="7"/>
      <c r="O540" s="7"/>
      <c r="P540" s="7"/>
    </row>
    <row r="541" spans="5:16" x14ac:dyDescent="0.2">
      <c r="E541" s="7"/>
      <c r="F541" s="7"/>
      <c r="O541" s="7"/>
      <c r="P541" s="7"/>
    </row>
    <row r="542" spans="5:16" x14ac:dyDescent="0.2">
      <c r="E542" s="7"/>
      <c r="F542" s="7"/>
      <c r="O542" s="7"/>
      <c r="P542" s="7"/>
    </row>
    <row r="543" spans="5:16" x14ac:dyDescent="0.2">
      <c r="E543" s="7"/>
      <c r="F543" s="7"/>
      <c r="O543" s="7"/>
      <c r="P543" s="7"/>
    </row>
    <row r="544" spans="5:16" x14ac:dyDescent="0.2">
      <c r="E544" s="7"/>
      <c r="F544" s="7"/>
      <c r="O544" s="7"/>
      <c r="P544" s="7"/>
    </row>
    <row r="545" spans="5:16" x14ac:dyDescent="0.2">
      <c r="E545" s="7"/>
      <c r="F545" s="7"/>
      <c r="O545" s="7"/>
      <c r="P545" s="7"/>
    </row>
    <row r="546" spans="5:16" x14ac:dyDescent="0.2">
      <c r="E546" s="7"/>
      <c r="F546" s="7"/>
      <c r="O546" s="7"/>
      <c r="P546" s="7"/>
    </row>
    <row r="547" spans="5:16" x14ac:dyDescent="0.2">
      <c r="E547" s="7"/>
      <c r="F547" s="7"/>
      <c r="O547" s="7"/>
      <c r="P547" s="7"/>
    </row>
    <row r="548" spans="5:16" x14ac:dyDescent="0.2">
      <c r="E548" s="7"/>
      <c r="F548" s="7"/>
      <c r="O548" s="7"/>
      <c r="P548" s="7"/>
    </row>
    <row r="549" spans="5:16" x14ac:dyDescent="0.2">
      <c r="E549" s="7"/>
      <c r="F549" s="7"/>
      <c r="O549" s="7"/>
      <c r="P549" s="7"/>
    </row>
    <row r="550" spans="5:16" x14ac:dyDescent="0.2">
      <c r="E550" s="7"/>
      <c r="F550" s="7"/>
      <c r="O550" s="7"/>
      <c r="P550" s="7"/>
    </row>
    <row r="551" spans="5:16" x14ac:dyDescent="0.2">
      <c r="E551" s="7"/>
      <c r="F551" s="7"/>
      <c r="O551" s="7"/>
      <c r="P551" s="7"/>
    </row>
    <row r="552" spans="5:16" x14ac:dyDescent="0.2">
      <c r="E552" s="7"/>
      <c r="F552" s="7"/>
      <c r="O552" s="7"/>
      <c r="P552" s="7"/>
    </row>
    <row r="553" spans="5:16" x14ac:dyDescent="0.2">
      <c r="E553" s="7"/>
      <c r="F553" s="7"/>
      <c r="O553" s="7"/>
      <c r="P553" s="7"/>
    </row>
    <row r="554" spans="5:16" x14ac:dyDescent="0.2">
      <c r="E554" s="7"/>
      <c r="F554" s="7"/>
      <c r="O554" s="7"/>
      <c r="P554" s="7"/>
    </row>
    <row r="555" spans="5:16" x14ac:dyDescent="0.2">
      <c r="E555" s="7"/>
      <c r="F555" s="7"/>
      <c r="O555" s="7"/>
      <c r="P555" s="7"/>
    </row>
    <row r="556" spans="5:16" x14ac:dyDescent="0.2">
      <c r="E556" s="7"/>
      <c r="F556" s="7"/>
      <c r="O556" s="7"/>
      <c r="P556" s="7"/>
    </row>
    <row r="557" spans="5:16" x14ac:dyDescent="0.2">
      <c r="E557" s="7"/>
      <c r="F557" s="7"/>
      <c r="O557" s="7"/>
      <c r="P557" s="7"/>
    </row>
    <row r="558" spans="5:16" x14ac:dyDescent="0.2">
      <c r="E558" s="7"/>
      <c r="F558" s="7"/>
      <c r="O558" s="7"/>
      <c r="P558" s="7"/>
    </row>
    <row r="559" spans="5:16" x14ac:dyDescent="0.2">
      <c r="E559" s="7"/>
      <c r="F559" s="7"/>
      <c r="O559" s="7"/>
      <c r="P559" s="7"/>
    </row>
    <row r="560" spans="5:16" x14ac:dyDescent="0.2">
      <c r="E560" s="7"/>
      <c r="F560" s="7"/>
      <c r="O560" s="7"/>
      <c r="P560" s="7"/>
    </row>
    <row r="561" spans="5:16" x14ac:dyDescent="0.2">
      <c r="E561" s="7"/>
      <c r="F561" s="7"/>
      <c r="O561" s="7"/>
      <c r="P561" s="7"/>
    </row>
    <row r="562" spans="5:16" x14ac:dyDescent="0.2">
      <c r="E562" s="7"/>
      <c r="F562" s="7"/>
      <c r="O562" s="7"/>
      <c r="P562" s="7"/>
    </row>
    <row r="563" spans="5:16" x14ac:dyDescent="0.2">
      <c r="E563" s="7"/>
      <c r="F563" s="7"/>
      <c r="O563" s="7"/>
      <c r="P563" s="7"/>
    </row>
    <row r="564" spans="5:16" x14ac:dyDescent="0.2">
      <c r="E564" s="7"/>
      <c r="F564" s="7"/>
      <c r="O564" s="7"/>
      <c r="P564" s="7"/>
    </row>
    <row r="565" spans="5:16" x14ac:dyDescent="0.2">
      <c r="E565" s="7"/>
      <c r="F565" s="7"/>
      <c r="O565" s="7"/>
      <c r="P565" s="7"/>
    </row>
    <row r="566" spans="5:16" x14ac:dyDescent="0.2">
      <c r="E566" s="7"/>
      <c r="F566" s="7"/>
      <c r="O566" s="7"/>
      <c r="P566" s="7"/>
    </row>
    <row r="567" spans="5:16" x14ac:dyDescent="0.2">
      <c r="E567" s="7"/>
      <c r="F567" s="7"/>
      <c r="O567" s="7"/>
      <c r="P567" s="7"/>
    </row>
    <row r="568" spans="5:16" x14ac:dyDescent="0.2">
      <c r="E568" s="7"/>
      <c r="F568" s="7"/>
      <c r="O568" s="7"/>
      <c r="P568" s="7"/>
    </row>
    <row r="569" spans="5:16" x14ac:dyDescent="0.2">
      <c r="E569" s="7"/>
      <c r="F569" s="7"/>
      <c r="O569" s="7"/>
      <c r="P569" s="7"/>
    </row>
    <row r="570" spans="5:16" x14ac:dyDescent="0.2">
      <c r="E570" s="7"/>
      <c r="F570" s="7"/>
      <c r="O570" s="7"/>
      <c r="P570" s="7"/>
    </row>
    <row r="571" spans="5:16" x14ac:dyDescent="0.2">
      <c r="E571" s="7"/>
      <c r="F571" s="7"/>
      <c r="O571" s="7"/>
      <c r="P571" s="7"/>
    </row>
    <row r="572" spans="5:16" x14ac:dyDescent="0.2">
      <c r="E572" s="7"/>
      <c r="F572" s="7"/>
      <c r="O572" s="7"/>
      <c r="P572" s="7"/>
    </row>
    <row r="573" spans="5:16" x14ac:dyDescent="0.2">
      <c r="E573" s="7"/>
      <c r="F573" s="7"/>
      <c r="O573" s="7"/>
      <c r="P573" s="7"/>
    </row>
    <row r="574" spans="5:16" x14ac:dyDescent="0.2">
      <c r="E574" s="7"/>
      <c r="F574" s="7"/>
      <c r="O574" s="7"/>
      <c r="P574" s="7"/>
    </row>
    <row r="575" spans="5:16" x14ac:dyDescent="0.2">
      <c r="E575" s="7"/>
      <c r="F575" s="7"/>
      <c r="O575" s="7"/>
      <c r="P575" s="7"/>
    </row>
    <row r="576" spans="5:16" x14ac:dyDescent="0.2">
      <c r="E576" s="7"/>
      <c r="F576" s="7"/>
      <c r="O576" s="7"/>
      <c r="P576" s="7"/>
    </row>
    <row r="577" spans="5:16" x14ac:dyDescent="0.2">
      <c r="E577" s="7"/>
      <c r="F577" s="7"/>
      <c r="O577" s="7"/>
      <c r="P577" s="7"/>
    </row>
    <row r="578" spans="5:16" x14ac:dyDescent="0.2">
      <c r="E578" s="7"/>
      <c r="F578" s="7"/>
      <c r="O578" s="7"/>
      <c r="P578" s="7"/>
    </row>
    <row r="579" spans="5:16" x14ac:dyDescent="0.2">
      <c r="E579" s="7"/>
      <c r="F579" s="7"/>
      <c r="O579" s="7"/>
      <c r="P579" s="7"/>
    </row>
    <row r="580" spans="5:16" x14ac:dyDescent="0.2">
      <c r="E580" s="7"/>
      <c r="F580" s="7"/>
      <c r="O580" s="7"/>
      <c r="P580" s="7"/>
    </row>
    <row r="581" spans="5:16" x14ac:dyDescent="0.2">
      <c r="E581" s="7"/>
      <c r="F581" s="7"/>
      <c r="O581" s="7"/>
      <c r="P581" s="7"/>
    </row>
    <row r="582" spans="5:16" x14ac:dyDescent="0.2">
      <c r="E582" s="7"/>
      <c r="F582" s="7"/>
      <c r="O582" s="7"/>
      <c r="P582" s="7"/>
    </row>
    <row r="583" spans="5:16" x14ac:dyDescent="0.2">
      <c r="E583" s="7"/>
      <c r="F583" s="7"/>
      <c r="O583" s="7"/>
      <c r="P583" s="7"/>
    </row>
    <row r="584" spans="5:16" x14ac:dyDescent="0.2">
      <c r="E584" s="7"/>
      <c r="F584" s="7"/>
      <c r="O584" s="7"/>
      <c r="P584" s="7"/>
    </row>
    <row r="585" spans="5:16" x14ac:dyDescent="0.2">
      <c r="E585" s="7"/>
      <c r="F585" s="7"/>
      <c r="O585" s="7"/>
      <c r="P585" s="7"/>
    </row>
    <row r="586" spans="5:16" x14ac:dyDescent="0.2">
      <c r="E586" s="7"/>
      <c r="F586" s="7"/>
      <c r="O586" s="7"/>
      <c r="P586" s="7"/>
    </row>
    <row r="587" spans="5:16" x14ac:dyDescent="0.2">
      <c r="E587" s="7"/>
      <c r="F587" s="7"/>
      <c r="O587" s="7"/>
      <c r="P587" s="7"/>
    </row>
    <row r="588" spans="5:16" x14ac:dyDescent="0.2">
      <c r="E588" s="7"/>
      <c r="F588" s="7"/>
      <c r="O588" s="7"/>
      <c r="P588" s="7"/>
    </row>
    <row r="589" spans="5:16" x14ac:dyDescent="0.2">
      <c r="E589" s="7"/>
      <c r="F589" s="7"/>
      <c r="O589" s="7"/>
      <c r="P589" s="7"/>
    </row>
    <row r="590" spans="5:16" x14ac:dyDescent="0.2">
      <c r="E590" s="7"/>
      <c r="F590" s="7"/>
      <c r="O590" s="7"/>
      <c r="P590" s="7"/>
    </row>
    <row r="591" spans="5:16" x14ac:dyDescent="0.2">
      <c r="E591" s="7"/>
      <c r="F591" s="7"/>
      <c r="O591" s="7"/>
      <c r="P591" s="7"/>
    </row>
    <row r="592" spans="5:16" x14ac:dyDescent="0.2">
      <c r="E592" s="7"/>
      <c r="F592" s="7"/>
      <c r="O592" s="7"/>
      <c r="P592" s="7"/>
    </row>
    <row r="593" spans="5:16" x14ac:dyDescent="0.2">
      <c r="E593" s="7"/>
      <c r="F593" s="7"/>
      <c r="O593" s="7"/>
      <c r="P593" s="7"/>
    </row>
    <row r="594" spans="5:16" x14ac:dyDescent="0.2">
      <c r="E594" s="7"/>
      <c r="F594" s="7"/>
      <c r="O594" s="7"/>
      <c r="P594" s="7"/>
    </row>
    <row r="595" spans="5:16" x14ac:dyDescent="0.2">
      <c r="E595" s="7"/>
      <c r="F595" s="7"/>
      <c r="O595" s="7"/>
      <c r="P595" s="7"/>
    </row>
    <row r="596" spans="5:16" x14ac:dyDescent="0.2">
      <c r="E596" s="7"/>
      <c r="F596" s="7"/>
      <c r="O596" s="7"/>
      <c r="P596" s="7"/>
    </row>
    <row r="597" spans="5:16" x14ac:dyDescent="0.2">
      <c r="E597" s="7"/>
      <c r="F597" s="7"/>
      <c r="O597" s="7"/>
      <c r="P597" s="7"/>
    </row>
    <row r="598" spans="5:16" x14ac:dyDescent="0.2">
      <c r="E598" s="7"/>
      <c r="F598" s="7"/>
      <c r="O598" s="7"/>
      <c r="P598" s="7"/>
    </row>
    <row r="599" spans="5:16" x14ac:dyDescent="0.2">
      <c r="E599" s="7"/>
      <c r="F599" s="7"/>
      <c r="O599" s="7"/>
      <c r="P599" s="7"/>
    </row>
    <row r="600" spans="5:16" x14ac:dyDescent="0.2">
      <c r="E600" s="7"/>
      <c r="F600" s="7"/>
      <c r="O600" s="7"/>
      <c r="P600" s="7"/>
    </row>
    <row r="601" spans="5:16" x14ac:dyDescent="0.2">
      <c r="E601" s="7"/>
      <c r="F601" s="7"/>
      <c r="O601" s="7"/>
      <c r="P601" s="7"/>
    </row>
    <row r="602" spans="5:16" x14ac:dyDescent="0.2">
      <c r="E602" s="7"/>
      <c r="F602" s="7"/>
      <c r="O602" s="7"/>
      <c r="P602" s="7"/>
    </row>
    <row r="603" spans="5:16" x14ac:dyDescent="0.2">
      <c r="E603" s="7"/>
      <c r="F603" s="7"/>
      <c r="O603" s="7"/>
      <c r="P603" s="7"/>
    </row>
    <row r="604" spans="5:16" x14ac:dyDescent="0.2">
      <c r="E604" s="7"/>
      <c r="F604" s="7"/>
      <c r="O604" s="7"/>
      <c r="P604" s="7"/>
    </row>
    <row r="605" spans="5:16" x14ac:dyDescent="0.2">
      <c r="E605" s="7"/>
      <c r="F605" s="7"/>
      <c r="O605" s="7"/>
      <c r="P605" s="7"/>
    </row>
    <row r="606" spans="5:16" x14ac:dyDescent="0.2">
      <c r="E606" s="7"/>
      <c r="F606" s="7"/>
      <c r="O606" s="7"/>
      <c r="P606" s="7"/>
    </row>
    <row r="607" spans="5:16" x14ac:dyDescent="0.2">
      <c r="E607" s="7"/>
      <c r="F607" s="7"/>
      <c r="O607" s="7"/>
      <c r="P607" s="7"/>
    </row>
    <row r="608" spans="5:16" x14ac:dyDescent="0.2">
      <c r="E608" s="7"/>
      <c r="F608" s="7"/>
      <c r="O608" s="7"/>
      <c r="P608" s="7"/>
    </row>
    <row r="609" spans="5:16" x14ac:dyDescent="0.2">
      <c r="E609" s="7"/>
      <c r="F609" s="7"/>
      <c r="O609" s="7"/>
      <c r="P609" s="7"/>
    </row>
    <row r="610" spans="5:16" x14ac:dyDescent="0.2">
      <c r="E610" s="7"/>
      <c r="F610" s="7"/>
      <c r="O610" s="7"/>
      <c r="P610" s="7"/>
    </row>
    <row r="611" spans="5:16" x14ac:dyDescent="0.2">
      <c r="E611" s="7"/>
      <c r="F611" s="7"/>
      <c r="O611" s="7"/>
      <c r="P611" s="7"/>
    </row>
    <row r="612" spans="5:16" x14ac:dyDescent="0.2">
      <c r="E612" s="7"/>
      <c r="F612" s="7"/>
      <c r="O612" s="7"/>
      <c r="P612" s="7"/>
    </row>
    <row r="613" spans="5:16" x14ac:dyDescent="0.2">
      <c r="E613" s="7"/>
      <c r="F613" s="7"/>
      <c r="O613" s="7"/>
      <c r="P613" s="7"/>
    </row>
    <row r="614" spans="5:16" x14ac:dyDescent="0.2">
      <c r="E614" s="7"/>
      <c r="F614" s="7"/>
      <c r="O614" s="7"/>
      <c r="P614" s="7"/>
    </row>
    <row r="615" spans="5:16" x14ac:dyDescent="0.2">
      <c r="E615" s="7"/>
      <c r="F615" s="7"/>
      <c r="O615" s="7"/>
      <c r="P615" s="7"/>
    </row>
    <row r="616" spans="5:16" x14ac:dyDescent="0.2">
      <c r="E616" s="7"/>
      <c r="F616" s="7"/>
      <c r="O616" s="7"/>
      <c r="P616" s="7"/>
    </row>
    <row r="617" spans="5:16" x14ac:dyDescent="0.2">
      <c r="E617" s="7"/>
      <c r="F617" s="7"/>
      <c r="O617" s="7"/>
      <c r="P617" s="7"/>
    </row>
    <row r="618" spans="5:16" x14ac:dyDescent="0.2">
      <c r="E618" s="7"/>
      <c r="F618" s="7"/>
      <c r="O618" s="7"/>
      <c r="P618" s="7"/>
    </row>
    <row r="619" spans="5:16" x14ac:dyDescent="0.2">
      <c r="E619" s="7"/>
      <c r="F619" s="7"/>
      <c r="O619" s="7"/>
      <c r="P619" s="7"/>
    </row>
    <row r="620" spans="5:16" x14ac:dyDescent="0.2">
      <c r="E620" s="7"/>
      <c r="F620" s="7"/>
      <c r="O620" s="7"/>
      <c r="P620" s="7"/>
    </row>
    <row r="621" spans="5:16" x14ac:dyDescent="0.2">
      <c r="E621" s="7"/>
      <c r="F621" s="7"/>
      <c r="O621" s="7"/>
      <c r="P621" s="7"/>
    </row>
    <row r="622" spans="5:16" x14ac:dyDescent="0.2">
      <c r="E622" s="7"/>
      <c r="F622" s="7"/>
      <c r="O622" s="7"/>
      <c r="P622" s="7"/>
    </row>
    <row r="623" spans="5:16" x14ac:dyDescent="0.2">
      <c r="E623" s="7"/>
      <c r="F623" s="7"/>
      <c r="O623" s="7"/>
      <c r="P623" s="7"/>
    </row>
    <row r="624" spans="5:16" x14ac:dyDescent="0.2">
      <c r="E624" s="7"/>
      <c r="F624" s="7"/>
      <c r="O624" s="7"/>
      <c r="P624" s="7"/>
    </row>
    <row r="625" spans="5:16" x14ac:dyDescent="0.2">
      <c r="E625" s="7"/>
      <c r="F625" s="7"/>
      <c r="O625" s="7"/>
      <c r="P625" s="7"/>
    </row>
    <row r="626" spans="5:16" x14ac:dyDescent="0.2">
      <c r="E626" s="7"/>
      <c r="F626" s="7"/>
      <c r="O626" s="7"/>
      <c r="P626" s="7"/>
    </row>
    <row r="627" spans="5:16" x14ac:dyDescent="0.2">
      <c r="E627" s="7"/>
      <c r="F627" s="7"/>
      <c r="O627" s="7"/>
      <c r="P627" s="7"/>
    </row>
    <row r="628" spans="5:16" x14ac:dyDescent="0.2">
      <c r="E628" s="7"/>
      <c r="F628" s="7"/>
      <c r="O628" s="7"/>
      <c r="P628" s="7"/>
    </row>
    <row r="629" spans="5:16" x14ac:dyDescent="0.2">
      <c r="E629" s="7"/>
      <c r="F629" s="7"/>
      <c r="O629" s="7"/>
      <c r="P629" s="7"/>
    </row>
    <row r="630" spans="5:16" x14ac:dyDescent="0.2">
      <c r="E630" s="7"/>
      <c r="F630" s="7"/>
      <c r="O630" s="7"/>
      <c r="P630" s="7"/>
    </row>
    <row r="631" spans="5:16" x14ac:dyDescent="0.2">
      <c r="E631" s="7"/>
      <c r="F631" s="7"/>
      <c r="O631" s="7"/>
      <c r="P631" s="7"/>
    </row>
    <row r="632" spans="5:16" x14ac:dyDescent="0.2">
      <c r="E632" s="7"/>
      <c r="F632" s="7"/>
      <c r="O632" s="7"/>
      <c r="P632" s="7"/>
    </row>
    <row r="633" spans="5:16" x14ac:dyDescent="0.2">
      <c r="E633" s="7"/>
      <c r="F633" s="7"/>
      <c r="O633" s="7"/>
      <c r="P633" s="7"/>
    </row>
    <row r="634" spans="5:16" x14ac:dyDescent="0.2">
      <c r="E634" s="7"/>
      <c r="F634" s="7"/>
      <c r="O634" s="7"/>
      <c r="P634" s="7"/>
    </row>
    <row r="635" spans="5:16" x14ac:dyDescent="0.2">
      <c r="E635" s="7"/>
      <c r="F635" s="7"/>
      <c r="O635" s="7"/>
      <c r="P635" s="7"/>
    </row>
    <row r="636" spans="5:16" x14ac:dyDescent="0.2">
      <c r="E636" s="7"/>
      <c r="F636" s="7"/>
      <c r="O636" s="7"/>
      <c r="P636" s="7"/>
    </row>
    <row r="637" spans="5:16" x14ac:dyDescent="0.2">
      <c r="E637" s="7"/>
      <c r="F637" s="7"/>
      <c r="O637" s="7"/>
      <c r="P637" s="7"/>
    </row>
    <row r="638" spans="5:16" x14ac:dyDescent="0.2">
      <c r="E638" s="7"/>
      <c r="F638" s="7"/>
      <c r="O638" s="7"/>
      <c r="P638" s="7"/>
    </row>
    <row r="639" spans="5:16" x14ac:dyDescent="0.2">
      <c r="E639" s="7"/>
      <c r="F639" s="7"/>
      <c r="O639" s="7"/>
      <c r="P639" s="7"/>
    </row>
    <row r="640" spans="5:16" x14ac:dyDescent="0.2">
      <c r="E640" s="7"/>
      <c r="F640" s="7"/>
      <c r="O640" s="7"/>
      <c r="P640" s="7"/>
    </row>
    <row r="641" spans="5:16" x14ac:dyDescent="0.2">
      <c r="E641" s="7"/>
      <c r="F641" s="7"/>
      <c r="O641" s="7"/>
      <c r="P641" s="7"/>
    </row>
    <row r="642" spans="5:16" x14ac:dyDescent="0.2">
      <c r="E642" s="7"/>
      <c r="F642" s="7"/>
      <c r="O642" s="7"/>
      <c r="P642" s="7"/>
    </row>
    <row r="643" spans="5:16" x14ac:dyDescent="0.2">
      <c r="E643" s="7"/>
      <c r="F643" s="7"/>
      <c r="O643" s="7"/>
      <c r="P643" s="7"/>
    </row>
    <row r="644" spans="5:16" x14ac:dyDescent="0.2">
      <c r="E644" s="7"/>
      <c r="F644" s="7"/>
      <c r="O644" s="7"/>
      <c r="P644" s="7"/>
    </row>
    <row r="645" spans="5:16" x14ac:dyDescent="0.2">
      <c r="E645" s="7"/>
      <c r="F645" s="7"/>
      <c r="O645" s="7"/>
      <c r="P645" s="7"/>
    </row>
    <row r="646" spans="5:16" x14ac:dyDescent="0.2">
      <c r="E646" s="7"/>
      <c r="F646" s="7"/>
      <c r="O646" s="7"/>
      <c r="P646" s="7"/>
    </row>
    <row r="647" spans="5:16" x14ac:dyDescent="0.2">
      <c r="E647" s="7"/>
      <c r="F647" s="7"/>
      <c r="O647" s="7"/>
      <c r="P647" s="7"/>
    </row>
    <row r="648" spans="5:16" x14ac:dyDescent="0.2">
      <c r="E648" s="7"/>
      <c r="F648" s="7"/>
      <c r="O648" s="7"/>
      <c r="P648" s="7"/>
    </row>
    <row r="649" spans="5:16" x14ac:dyDescent="0.2">
      <c r="E649" s="7"/>
      <c r="F649" s="7"/>
      <c r="O649" s="7"/>
      <c r="P649" s="7"/>
    </row>
    <row r="650" spans="5:16" x14ac:dyDescent="0.2">
      <c r="E650" s="7"/>
      <c r="F650" s="7"/>
      <c r="O650" s="7"/>
      <c r="P650" s="7"/>
    </row>
    <row r="651" spans="5:16" x14ac:dyDescent="0.2">
      <c r="E651" s="7"/>
      <c r="F651" s="7"/>
      <c r="O651" s="7"/>
      <c r="P651" s="7"/>
    </row>
    <row r="652" spans="5:16" x14ac:dyDescent="0.2">
      <c r="E652" s="7"/>
      <c r="F652" s="7"/>
      <c r="O652" s="7"/>
      <c r="P652" s="7"/>
    </row>
    <row r="653" spans="5:16" x14ac:dyDescent="0.2">
      <c r="E653" s="7"/>
      <c r="F653" s="7"/>
      <c r="O653" s="7"/>
      <c r="P653" s="7"/>
    </row>
    <row r="654" spans="5:16" x14ac:dyDescent="0.2">
      <c r="E654" s="7"/>
      <c r="F654" s="7"/>
      <c r="O654" s="7"/>
      <c r="P654" s="7"/>
    </row>
    <row r="655" spans="5:16" x14ac:dyDescent="0.2">
      <c r="E655" s="7"/>
      <c r="F655" s="7"/>
      <c r="O655" s="7"/>
      <c r="P655" s="7"/>
    </row>
    <row r="656" spans="5:16" x14ac:dyDescent="0.2">
      <c r="E656" s="7"/>
      <c r="F656" s="7"/>
      <c r="O656" s="7"/>
      <c r="P656" s="7"/>
    </row>
    <row r="657" spans="5:16" x14ac:dyDescent="0.2">
      <c r="E657" s="7"/>
      <c r="F657" s="7"/>
      <c r="O657" s="7"/>
      <c r="P657" s="7"/>
    </row>
    <row r="658" spans="5:16" x14ac:dyDescent="0.2">
      <c r="E658" s="7"/>
      <c r="F658" s="7"/>
      <c r="O658" s="7"/>
      <c r="P658" s="7"/>
    </row>
    <row r="659" spans="5:16" x14ac:dyDescent="0.2">
      <c r="E659" s="7"/>
      <c r="F659" s="7"/>
      <c r="O659" s="7"/>
      <c r="P659" s="7"/>
    </row>
    <row r="660" spans="5:16" x14ac:dyDescent="0.2">
      <c r="E660" s="7"/>
      <c r="F660" s="7"/>
      <c r="O660" s="7"/>
      <c r="P660" s="7"/>
    </row>
    <row r="661" spans="5:16" x14ac:dyDescent="0.2">
      <c r="E661" s="7"/>
      <c r="F661" s="7"/>
      <c r="O661" s="7"/>
      <c r="P661" s="7"/>
    </row>
    <row r="662" spans="5:16" x14ac:dyDescent="0.2">
      <c r="E662" s="7"/>
      <c r="F662" s="7"/>
      <c r="O662" s="7"/>
      <c r="P662" s="7"/>
    </row>
    <row r="663" spans="5:16" x14ac:dyDescent="0.2">
      <c r="E663" s="7"/>
      <c r="F663" s="7"/>
      <c r="O663" s="7"/>
      <c r="P663" s="7"/>
    </row>
    <row r="664" spans="5:16" x14ac:dyDescent="0.2">
      <c r="E664" s="7"/>
      <c r="F664" s="7"/>
      <c r="O664" s="7"/>
      <c r="P664" s="7"/>
    </row>
    <row r="665" spans="5:16" x14ac:dyDescent="0.2">
      <c r="E665" s="7"/>
      <c r="F665" s="7"/>
      <c r="O665" s="7"/>
      <c r="P665" s="7"/>
    </row>
    <row r="666" spans="5:16" x14ac:dyDescent="0.2">
      <c r="E666" s="7"/>
      <c r="F666" s="7"/>
      <c r="O666" s="7"/>
      <c r="P666" s="7"/>
    </row>
    <row r="667" spans="5:16" x14ac:dyDescent="0.2">
      <c r="E667" s="7"/>
      <c r="F667" s="7"/>
      <c r="O667" s="7"/>
      <c r="P667" s="7"/>
    </row>
    <row r="668" spans="5:16" x14ac:dyDescent="0.2">
      <c r="E668" s="7"/>
      <c r="F668" s="7"/>
      <c r="O668" s="7"/>
      <c r="P668" s="7"/>
    </row>
    <row r="669" spans="5:16" x14ac:dyDescent="0.2">
      <c r="E669" s="7"/>
      <c r="F669" s="7"/>
      <c r="O669" s="7"/>
      <c r="P669" s="7"/>
    </row>
    <row r="670" spans="5:16" x14ac:dyDescent="0.2">
      <c r="E670" s="7"/>
      <c r="F670" s="7"/>
      <c r="O670" s="7"/>
      <c r="P670" s="7"/>
    </row>
    <row r="671" spans="5:16" x14ac:dyDescent="0.2">
      <c r="E671" s="7"/>
      <c r="F671" s="7"/>
      <c r="O671" s="7"/>
      <c r="P671" s="7"/>
    </row>
    <row r="672" spans="5:16" x14ac:dyDescent="0.2">
      <c r="E672" s="7"/>
      <c r="F672" s="7"/>
      <c r="O672" s="7"/>
      <c r="P672" s="7"/>
    </row>
    <row r="673" spans="5:16" x14ac:dyDescent="0.2">
      <c r="E673" s="7"/>
      <c r="F673" s="7"/>
      <c r="O673" s="7"/>
      <c r="P673" s="7"/>
    </row>
    <row r="674" spans="5:16" x14ac:dyDescent="0.2">
      <c r="E674" s="7"/>
      <c r="F674" s="7"/>
      <c r="O674" s="7"/>
      <c r="P674" s="7"/>
    </row>
    <row r="675" spans="5:16" x14ac:dyDescent="0.2">
      <c r="E675" s="7"/>
      <c r="F675" s="7"/>
      <c r="O675" s="7"/>
      <c r="P675" s="7"/>
    </row>
    <row r="676" spans="5:16" x14ac:dyDescent="0.2">
      <c r="E676" s="7"/>
      <c r="F676" s="7"/>
      <c r="O676" s="7"/>
      <c r="P676" s="7"/>
    </row>
    <row r="677" spans="5:16" x14ac:dyDescent="0.2">
      <c r="E677" s="7"/>
      <c r="F677" s="7"/>
      <c r="O677" s="7"/>
      <c r="P677" s="7"/>
    </row>
    <row r="678" spans="5:16" x14ac:dyDescent="0.2">
      <c r="E678" s="7"/>
      <c r="F678" s="7"/>
      <c r="O678" s="7"/>
      <c r="P678" s="7"/>
    </row>
    <row r="679" spans="5:16" x14ac:dyDescent="0.2">
      <c r="E679" s="7"/>
      <c r="F679" s="7"/>
      <c r="O679" s="7"/>
      <c r="P679" s="7"/>
    </row>
    <row r="680" spans="5:16" x14ac:dyDescent="0.2">
      <c r="E680" s="7"/>
      <c r="F680" s="7"/>
      <c r="O680" s="7"/>
      <c r="P680" s="7"/>
    </row>
    <row r="681" spans="5:16" x14ac:dyDescent="0.2">
      <c r="E681" s="7"/>
      <c r="F681" s="7"/>
      <c r="O681" s="7"/>
      <c r="P681" s="7"/>
    </row>
    <row r="682" spans="5:16" x14ac:dyDescent="0.2">
      <c r="E682" s="7"/>
      <c r="F682" s="7"/>
      <c r="O682" s="7"/>
      <c r="P682" s="7"/>
    </row>
    <row r="683" spans="5:16" x14ac:dyDescent="0.2">
      <c r="E683" s="7"/>
      <c r="F683" s="7"/>
      <c r="O683" s="7"/>
      <c r="P683" s="7"/>
    </row>
    <row r="684" spans="5:16" x14ac:dyDescent="0.2">
      <c r="E684" s="7"/>
      <c r="F684" s="7"/>
      <c r="O684" s="7"/>
      <c r="P684" s="7"/>
    </row>
    <row r="685" spans="5:16" x14ac:dyDescent="0.2">
      <c r="E685" s="7"/>
      <c r="F685" s="7"/>
      <c r="O685" s="7"/>
      <c r="P685" s="7"/>
    </row>
    <row r="686" spans="5:16" x14ac:dyDescent="0.2">
      <c r="E686" s="7"/>
      <c r="F686" s="7"/>
      <c r="O686" s="7"/>
      <c r="P686" s="7"/>
    </row>
    <row r="687" spans="5:16" x14ac:dyDescent="0.2">
      <c r="E687" s="7"/>
      <c r="F687" s="7"/>
      <c r="O687" s="7"/>
      <c r="P687" s="7"/>
    </row>
    <row r="688" spans="5:16" x14ac:dyDescent="0.2">
      <c r="E688" s="7"/>
      <c r="F688" s="7"/>
      <c r="O688" s="7"/>
      <c r="P688" s="7"/>
    </row>
    <row r="689" spans="5:16" x14ac:dyDescent="0.2">
      <c r="E689" s="7"/>
      <c r="F689" s="7"/>
      <c r="O689" s="7"/>
      <c r="P689" s="7"/>
    </row>
    <row r="690" spans="5:16" x14ac:dyDescent="0.2">
      <c r="E690" s="7"/>
      <c r="F690" s="7"/>
      <c r="O690" s="7"/>
      <c r="P690" s="7"/>
    </row>
    <row r="691" spans="5:16" x14ac:dyDescent="0.2">
      <c r="E691" s="7"/>
      <c r="F691" s="7"/>
      <c r="O691" s="7"/>
      <c r="P691" s="7"/>
    </row>
    <row r="692" spans="5:16" x14ac:dyDescent="0.2">
      <c r="E692" s="7"/>
      <c r="F692" s="7"/>
      <c r="O692" s="7"/>
      <c r="P692" s="7"/>
    </row>
    <row r="693" spans="5:16" x14ac:dyDescent="0.2">
      <c r="E693" s="7"/>
      <c r="F693" s="7"/>
      <c r="O693" s="7"/>
      <c r="P693" s="7"/>
    </row>
    <row r="694" spans="5:16" x14ac:dyDescent="0.2">
      <c r="E694" s="7"/>
      <c r="F694" s="7"/>
      <c r="O694" s="7"/>
      <c r="P694" s="7"/>
    </row>
    <row r="695" spans="5:16" x14ac:dyDescent="0.2">
      <c r="E695" s="7"/>
      <c r="F695" s="7"/>
      <c r="O695" s="7"/>
      <c r="P695" s="7"/>
    </row>
    <row r="696" spans="5:16" x14ac:dyDescent="0.2">
      <c r="E696" s="7"/>
      <c r="F696" s="7"/>
      <c r="O696" s="7"/>
      <c r="P696" s="7"/>
    </row>
    <row r="697" spans="5:16" x14ac:dyDescent="0.2">
      <c r="E697" s="7"/>
      <c r="F697" s="7"/>
      <c r="O697" s="7"/>
      <c r="P697" s="7"/>
    </row>
    <row r="698" spans="5:16" x14ac:dyDescent="0.2">
      <c r="E698" s="7"/>
      <c r="F698" s="7"/>
      <c r="O698" s="7"/>
      <c r="P698" s="7"/>
    </row>
    <row r="699" spans="5:16" x14ac:dyDescent="0.2">
      <c r="E699" s="7"/>
      <c r="F699" s="7"/>
      <c r="O699" s="7"/>
      <c r="P699" s="7"/>
    </row>
    <row r="700" spans="5:16" x14ac:dyDescent="0.2">
      <c r="E700" s="7"/>
      <c r="F700" s="7"/>
      <c r="O700" s="7"/>
      <c r="P700" s="7"/>
    </row>
    <row r="701" spans="5:16" x14ac:dyDescent="0.2">
      <c r="E701" s="7"/>
      <c r="F701" s="7"/>
      <c r="O701" s="7"/>
      <c r="P701" s="7"/>
    </row>
    <row r="702" spans="5:16" x14ac:dyDescent="0.2">
      <c r="E702" s="7"/>
      <c r="F702" s="7"/>
      <c r="O702" s="7"/>
      <c r="P702" s="7"/>
    </row>
    <row r="703" spans="5:16" x14ac:dyDescent="0.2">
      <c r="E703" s="7"/>
      <c r="F703" s="7"/>
      <c r="O703" s="7"/>
      <c r="P703" s="7"/>
    </row>
    <row r="704" spans="5:16" x14ac:dyDescent="0.2">
      <c r="E704" s="7"/>
      <c r="F704" s="7"/>
      <c r="O704" s="7"/>
      <c r="P704" s="7"/>
    </row>
    <row r="705" spans="5:16" x14ac:dyDescent="0.2">
      <c r="E705" s="7"/>
      <c r="F705" s="7"/>
      <c r="O705" s="7"/>
      <c r="P705" s="7"/>
    </row>
    <row r="706" spans="5:16" x14ac:dyDescent="0.2">
      <c r="E706" s="7"/>
      <c r="F706" s="7"/>
      <c r="O706" s="7"/>
      <c r="P706" s="7"/>
    </row>
    <row r="707" spans="5:16" x14ac:dyDescent="0.2">
      <c r="E707" s="7"/>
      <c r="F707" s="7"/>
      <c r="O707" s="7"/>
      <c r="P707" s="7"/>
    </row>
    <row r="708" spans="5:16" x14ac:dyDescent="0.2">
      <c r="E708" s="7"/>
      <c r="F708" s="7"/>
      <c r="O708" s="7"/>
      <c r="P708" s="7"/>
    </row>
    <row r="709" spans="5:16" x14ac:dyDescent="0.2">
      <c r="E709" s="7"/>
      <c r="F709" s="7"/>
      <c r="O709" s="7"/>
      <c r="P709" s="7"/>
    </row>
    <row r="710" spans="5:16" x14ac:dyDescent="0.2">
      <c r="E710" s="7"/>
      <c r="F710" s="7"/>
      <c r="O710" s="7"/>
      <c r="P710" s="7"/>
    </row>
    <row r="711" spans="5:16" x14ac:dyDescent="0.2">
      <c r="E711" s="7"/>
      <c r="F711" s="7"/>
      <c r="O711" s="7"/>
      <c r="P711" s="7"/>
    </row>
    <row r="712" spans="5:16" x14ac:dyDescent="0.2">
      <c r="E712" s="7"/>
      <c r="F712" s="7"/>
      <c r="O712" s="7"/>
      <c r="P712" s="7"/>
    </row>
    <row r="713" spans="5:16" x14ac:dyDescent="0.2">
      <c r="E713" s="7"/>
      <c r="F713" s="7"/>
      <c r="O713" s="7"/>
      <c r="P713" s="7"/>
    </row>
    <row r="714" spans="5:16" x14ac:dyDescent="0.2">
      <c r="E714" s="7"/>
      <c r="F714" s="7"/>
      <c r="O714" s="7"/>
      <c r="P714" s="7"/>
    </row>
    <row r="715" spans="5:16" x14ac:dyDescent="0.2">
      <c r="E715" s="7"/>
      <c r="F715" s="7"/>
      <c r="O715" s="7"/>
      <c r="P715" s="7"/>
    </row>
    <row r="716" spans="5:16" x14ac:dyDescent="0.2">
      <c r="E716" s="7"/>
      <c r="F716" s="7"/>
      <c r="O716" s="7"/>
      <c r="P716" s="7"/>
    </row>
    <row r="717" spans="5:16" x14ac:dyDescent="0.2">
      <c r="E717" s="7"/>
      <c r="F717" s="7"/>
      <c r="O717" s="7"/>
      <c r="P717" s="7"/>
    </row>
    <row r="718" spans="5:16" x14ac:dyDescent="0.2">
      <c r="E718" s="7"/>
      <c r="F718" s="7"/>
      <c r="O718" s="7"/>
      <c r="P718" s="7"/>
    </row>
    <row r="719" spans="5:16" x14ac:dyDescent="0.2">
      <c r="E719" s="7"/>
      <c r="F719" s="7"/>
      <c r="O719" s="7"/>
      <c r="P719" s="7"/>
    </row>
    <row r="720" spans="5:16" x14ac:dyDescent="0.2">
      <c r="E720" s="7"/>
      <c r="F720" s="7"/>
      <c r="O720" s="7"/>
      <c r="P720" s="7"/>
    </row>
    <row r="721" spans="5:16" x14ac:dyDescent="0.2">
      <c r="E721" s="7"/>
      <c r="F721" s="7"/>
      <c r="O721" s="7"/>
      <c r="P721" s="7"/>
    </row>
    <row r="722" spans="5:16" x14ac:dyDescent="0.2">
      <c r="E722" s="7"/>
      <c r="F722" s="7"/>
      <c r="O722" s="7"/>
      <c r="P722" s="7"/>
    </row>
    <row r="723" spans="5:16" x14ac:dyDescent="0.2">
      <c r="E723" s="7"/>
      <c r="F723" s="7"/>
      <c r="O723" s="7"/>
      <c r="P723" s="7"/>
    </row>
    <row r="724" spans="5:16" x14ac:dyDescent="0.2">
      <c r="E724" s="7"/>
      <c r="F724" s="7"/>
      <c r="O724" s="7"/>
      <c r="P724" s="7"/>
    </row>
    <row r="725" spans="5:16" x14ac:dyDescent="0.2">
      <c r="E725" s="7"/>
      <c r="F725" s="7"/>
      <c r="O725" s="7"/>
      <c r="P725" s="7"/>
    </row>
    <row r="726" spans="5:16" x14ac:dyDescent="0.2">
      <c r="E726" s="7"/>
      <c r="F726" s="7"/>
      <c r="O726" s="7"/>
      <c r="P726" s="7"/>
    </row>
    <row r="727" spans="5:16" x14ac:dyDescent="0.2">
      <c r="E727" s="7"/>
      <c r="F727" s="7"/>
      <c r="O727" s="7"/>
      <c r="P727" s="7"/>
    </row>
    <row r="728" spans="5:16" x14ac:dyDescent="0.2">
      <c r="E728" s="7"/>
      <c r="F728" s="7"/>
      <c r="O728" s="7"/>
      <c r="P728" s="7"/>
    </row>
    <row r="729" spans="5:16" x14ac:dyDescent="0.2">
      <c r="E729" s="7"/>
      <c r="F729" s="7"/>
      <c r="O729" s="7"/>
      <c r="P729" s="7"/>
    </row>
    <row r="730" spans="5:16" x14ac:dyDescent="0.2">
      <c r="E730" s="7"/>
      <c r="F730" s="7"/>
      <c r="O730" s="7"/>
      <c r="P730" s="7"/>
    </row>
    <row r="731" spans="5:16" x14ac:dyDescent="0.2">
      <c r="E731" s="7"/>
      <c r="F731" s="7"/>
      <c r="O731" s="7"/>
      <c r="P731" s="7"/>
    </row>
    <row r="732" spans="5:16" x14ac:dyDescent="0.2">
      <c r="E732" s="7"/>
      <c r="F732" s="7"/>
      <c r="O732" s="7"/>
      <c r="P732" s="7"/>
    </row>
    <row r="733" spans="5:16" x14ac:dyDescent="0.2">
      <c r="E733" s="7"/>
      <c r="F733" s="7"/>
      <c r="O733" s="7"/>
      <c r="P733" s="7"/>
    </row>
    <row r="734" spans="5:16" x14ac:dyDescent="0.2">
      <c r="E734" s="7"/>
      <c r="F734" s="7"/>
      <c r="O734" s="7"/>
      <c r="P734" s="7"/>
    </row>
    <row r="735" spans="5:16" x14ac:dyDescent="0.2">
      <c r="E735" s="7"/>
      <c r="F735" s="7"/>
      <c r="O735" s="7"/>
      <c r="P735" s="7"/>
    </row>
    <row r="736" spans="5:16" x14ac:dyDescent="0.2">
      <c r="E736" s="7"/>
      <c r="F736" s="7"/>
      <c r="O736" s="7"/>
      <c r="P736" s="7"/>
    </row>
    <row r="737" spans="5:16" x14ac:dyDescent="0.2">
      <c r="E737" s="7"/>
      <c r="F737" s="7"/>
      <c r="O737" s="7"/>
      <c r="P737" s="7"/>
    </row>
    <row r="738" spans="5:16" x14ac:dyDescent="0.2">
      <c r="E738" s="7"/>
      <c r="F738" s="7"/>
      <c r="O738" s="7"/>
      <c r="P738" s="7"/>
    </row>
    <row r="739" spans="5:16" x14ac:dyDescent="0.2">
      <c r="E739" s="7"/>
      <c r="F739" s="7"/>
      <c r="O739" s="7"/>
      <c r="P739" s="7"/>
    </row>
    <row r="740" spans="5:16" x14ac:dyDescent="0.2">
      <c r="E740" s="7"/>
      <c r="F740" s="7"/>
      <c r="O740" s="7"/>
      <c r="P740" s="7"/>
    </row>
    <row r="741" spans="5:16" x14ac:dyDescent="0.2">
      <c r="E741" s="7"/>
      <c r="F741" s="7"/>
      <c r="O741" s="7"/>
      <c r="P741" s="7"/>
    </row>
    <row r="742" spans="5:16" x14ac:dyDescent="0.2">
      <c r="E742" s="7"/>
      <c r="F742" s="7"/>
      <c r="O742" s="7"/>
      <c r="P742" s="7"/>
    </row>
    <row r="743" spans="5:16" x14ac:dyDescent="0.2">
      <c r="E743" s="7"/>
      <c r="F743" s="7"/>
      <c r="O743" s="7"/>
      <c r="P743" s="7"/>
    </row>
    <row r="744" spans="5:16" x14ac:dyDescent="0.2">
      <c r="E744" s="7"/>
      <c r="F744" s="7"/>
      <c r="O744" s="7"/>
      <c r="P744" s="7"/>
    </row>
    <row r="745" spans="5:16" x14ac:dyDescent="0.2">
      <c r="E745" s="7"/>
      <c r="F745" s="7"/>
      <c r="O745" s="7"/>
      <c r="P745" s="7"/>
    </row>
    <row r="746" spans="5:16" x14ac:dyDescent="0.2">
      <c r="E746" s="7"/>
      <c r="F746" s="7"/>
      <c r="O746" s="7"/>
      <c r="P746" s="7"/>
    </row>
    <row r="747" spans="5:16" x14ac:dyDescent="0.2">
      <c r="E747" s="7"/>
      <c r="F747" s="7"/>
      <c r="O747" s="7"/>
      <c r="P747" s="7"/>
    </row>
    <row r="748" spans="5:16" x14ac:dyDescent="0.2">
      <c r="E748" s="7"/>
      <c r="F748" s="7"/>
      <c r="O748" s="7"/>
      <c r="P748" s="7"/>
    </row>
    <row r="749" spans="5:16" x14ac:dyDescent="0.2">
      <c r="E749" s="7"/>
      <c r="F749" s="7"/>
      <c r="O749" s="7"/>
      <c r="P749" s="7"/>
    </row>
    <row r="750" spans="5:16" x14ac:dyDescent="0.2">
      <c r="E750" s="7"/>
      <c r="F750" s="7"/>
      <c r="O750" s="7"/>
      <c r="P750" s="7"/>
    </row>
    <row r="751" spans="5:16" x14ac:dyDescent="0.2">
      <c r="E751" s="7"/>
      <c r="F751" s="7"/>
      <c r="O751" s="7"/>
      <c r="P751" s="7"/>
    </row>
    <row r="752" spans="5:16" x14ac:dyDescent="0.2">
      <c r="E752" s="7"/>
      <c r="F752" s="7"/>
      <c r="O752" s="7"/>
      <c r="P752" s="7"/>
    </row>
    <row r="753" spans="5:16" x14ac:dyDescent="0.2">
      <c r="E753" s="7"/>
      <c r="F753" s="7"/>
      <c r="O753" s="7"/>
      <c r="P753" s="7"/>
    </row>
    <row r="754" spans="5:16" x14ac:dyDescent="0.2">
      <c r="E754" s="7"/>
      <c r="F754" s="7"/>
      <c r="O754" s="7"/>
      <c r="P754" s="7"/>
    </row>
    <row r="755" spans="5:16" x14ac:dyDescent="0.2">
      <c r="E755" s="7"/>
      <c r="F755" s="7"/>
      <c r="O755" s="7"/>
      <c r="P755" s="7"/>
    </row>
    <row r="756" spans="5:16" x14ac:dyDescent="0.2">
      <c r="E756" s="7"/>
      <c r="F756" s="7"/>
      <c r="O756" s="7"/>
      <c r="P756" s="7"/>
    </row>
    <row r="757" spans="5:16" x14ac:dyDescent="0.2">
      <c r="E757" s="7"/>
      <c r="F757" s="7"/>
      <c r="O757" s="7"/>
      <c r="P757" s="7"/>
    </row>
    <row r="758" spans="5:16" x14ac:dyDescent="0.2">
      <c r="E758" s="7"/>
      <c r="F758" s="7"/>
      <c r="O758" s="7"/>
      <c r="P758" s="7"/>
    </row>
    <row r="759" spans="5:16" x14ac:dyDescent="0.2">
      <c r="E759" s="7"/>
      <c r="F759" s="7"/>
      <c r="O759" s="7"/>
      <c r="P759" s="7"/>
    </row>
    <row r="760" spans="5:16" x14ac:dyDescent="0.2">
      <c r="E760" s="7"/>
      <c r="F760" s="7"/>
      <c r="O760" s="7"/>
      <c r="P760" s="7"/>
    </row>
    <row r="761" spans="5:16" x14ac:dyDescent="0.2">
      <c r="E761" s="7"/>
      <c r="F761" s="7"/>
      <c r="O761" s="7"/>
      <c r="P761" s="7"/>
    </row>
    <row r="762" spans="5:16" x14ac:dyDescent="0.2">
      <c r="E762" s="7"/>
      <c r="F762" s="7"/>
      <c r="O762" s="7"/>
      <c r="P762" s="7"/>
    </row>
    <row r="763" spans="5:16" x14ac:dyDescent="0.2">
      <c r="E763" s="7"/>
      <c r="F763" s="7"/>
      <c r="O763" s="7"/>
      <c r="P763" s="7"/>
    </row>
    <row r="764" spans="5:16" x14ac:dyDescent="0.2">
      <c r="E764" s="7"/>
      <c r="F764" s="7"/>
      <c r="O764" s="7"/>
      <c r="P764" s="7"/>
    </row>
    <row r="765" spans="5:16" x14ac:dyDescent="0.2">
      <c r="E765" s="7"/>
      <c r="F765" s="7"/>
      <c r="O765" s="7"/>
      <c r="P765" s="7"/>
    </row>
    <row r="766" spans="5:16" x14ac:dyDescent="0.2">
      <c r="E766" s="7"/>
      <c r="F766" s="7"/>
      <c r="O766" s="7"/>
      <c r="P766" s="7"/>
    </row>
    <row r="767" spans="5:16" x14ac:dyDescent="0.2">
      <c r="E767" s="7"/>
      <c r="F767" s="7"/>
      <c r="O767" s="7"/>
      <c r="P767" s="7"/>
    </row>
    <row r="768" spans="5:16" x14ac:dyDescent="0.2">
      <c r="E768" s="7"/>
      <c r="F768" s="7"/>
      <c r="O768" s="7"/>
      <c r="P768" s="7"/>
    </row>
    <row r="769" spans="5:16" x14ac:dyDescent="0.2">
      <c r="E769" s="7"/>
      <c r="F769" s="7"/>
      <c r="O769" s="7"/>
      <c r="P769" s="7"/>
    </row>
    <row r="770" spans="5:16" x14ac:dyDescent="0.2">
      <c r="E770" s="7"/>
      <c r="F770" s="7"/>
      <c r="O770" s="7"/>
      <c r="P770" s="7"/>
    </row>
    <row r="771" spans="5:16" x14ac:dyDescent="0.2">
      <c r="E771" s="7"/>
      <c r="F771" s="7"/>
      <c r="O771" s="7"/>
      <c r="P771" s="7"/>
    </row>
    <row r="772" spans="5:16" x14ac:dyDescent="0.2">
      <c r="E772" s="7"/>
      <c r="F772" s="7"/>
      <c r="O772" s="7"/>
      <c r="P772" s="7"/>
    </row>
    <row r="773" spans="5:16" x14ac:dyDescent="0.2">
      <c r="E773" s="7"/>
      <c r="F773" s="7"/>
      <c r="O773" s="7"/>
      <c r="P773" s="7"/>
    </row>
    <row r="774" spans="5:16" x14ac:dyDescent="0.2">
      <c r="E774" s="7"/>
      <c r="F774" s="7"/>
      <c r="O774" s="7"/>
      <c r="P774" s="7"/>
    </row>
    <row r="775" spans="5:16" x14ac:dyDescent="0.2">
      <c r="E775" s="7"/>
      <c r="F775" s="7"/>
      <c r="O775" s="7"/>
      <c r="P775" s="7"/>
    </row>
    <row r="776" spans="5:16" x14ac:dyDescent="0.2">
      <c r="E776" s="7"/>
      <c r="F776" s="7"/>
      <c r="O776" s="7"/>
      <c r="P776" s="7"/>
    </row>
    <row r="777" spans="5:16" x14ac:dyDescent="0.2">
      <c r="E777" s="7"/>
      <c r="F777" s="7"/>
      <c r="O777" s="7"/>
      <c r="P777" s="7"/>
    </row>
    <row r="778" spans="5:16" x14ac:dyDescent="0.2">
      <c r="E778" s="7"/>
      <c r="F778" s="7"/>
      <c r="O778" s="7"/>
      <c r="P778" s="7"/>
    </row>
    <row r="779" spans="5:16" x14ac:dyDescent="0.2">
      <c r="E779" s="7"/>
      <c r="F779" s="7"/>
      <c r="O779" s="7"/>
      <c r="P779" s="7"/>
    </row>
    <row r="780" spans="5:16" x14ac:dyDescent="0.2">
      <c r="E780" s="7"/>
      <c r="F780" s="7"/>
      <c r="O780" s="7"/>
      <c r="P780" s="7"/>
    </row>
    <row r="781" spans="5:16" x14ac:dyDescent="0.2">
      <c r="E781" s="7"/>
      <c r="F781" s="7"/>
      <c r="O781" s="7"/>
      <c r="P781" s="7"/>
    </row>
    <row r="782" spans="5:16" x14ac:dyDescent="0.2">
      <c r="E782" s="7"/>
      <c r="F782" s="7"/>
      <c r="O782" s="7"/>
      <c r="P782" s="7"/>
    </row>
    <row r="783" spans="5:16" x14ac:dyDescent="0.2">
      <c r="E783" s="7"/>
      <c r="F783" s="7"/>
      <c r="O783" s="7"/>
      <c r="P783" s="7"/>
    </row>
    <row r="784" spans="5:16" x14ac:dyDescent="0.2">
      <c r="E784" s="7"/>
      <c r="F784" s="7"/>
      <c r="O784" s="7"/>
      <c r="P784" s="7"/>
    </row>
    <row r="785" spans="5:16" x14ac:dyDescent="0.2">
      <c r="E785" s="7"/>
      <c r="F785" s="7"/>
      <c r="O785" s="7"/>
      <c r="P785" s="7"/>
    </row>
    <row r="786" spans="5:16" x14ac:dyDescent="0.2">
      <c r="E786" s="7"/>
      <c r="F786" s="7"/>
      <c r="O786" s="7"/>
      <c r="P786" s="7"/>
    </row>
    <row r="787" spans="5:16" x14ac:dyDescent="0.2">
      <c r="E787" s="7"/>
      <c r="F787" s="7"/>
      <c r="O787" s="7"/>
      <c r="P787" s="7"/>
    </row>
    <row r="788" spans="5:16" x14ac:dyDescent="0.2">
      <c r="E788" s="7"/>
      <c r="F788" s="7"/>
      <c r="O788" s="7"/>
      <c r="P788" s="7"/>
    </row>
    <row r="789" spans="5:16" x14ac:dyDescent="0.2">
      <c r="E789" s="7"/>
      <c r="F789" s="7"/>
      <c r="O789" s="7"/>
      <c r="P789" s="7"/>
    </row>
    <row r="790" spans="5:16" x14ac:dyDescent="0.2">
      <c r="E790" s="7"/>
      <c r="F790" s="7"/>
      <c r="O790" s="7"/>
      <c r="P790" s="7"/>
    </row>
    <row r="791" spans="5:16" x14ac:dyDescent="0.2">
      <c r="E791" s="7"/>
      <c r="F791" s="7"/>
      <c r="O791" s="7"/>
      <c r="P791" s="7"/>
    </row>
    <row r="792" spans="5:16" x14ac:dyDescent="0.2">
      <c r="E792" s="7"/>
      <c r="F792" s="7"/>
      <c r="O792" s="7"/>
      <c r="P792" s="7"/>
    </row>
    <row r="793" spans="5:16" x14ac:dyDescent="0.2">
      <c r="E793" s="7"/>
      <c r="F793" s="7"/>
      <c r="O793" s="7"/>
      <c r="P793" s="7"/>
    </row>
    <row r="794" spans="5:16" x14ac:dyDescent="0.2">
      <c r="E794" s="7"/>
      <c r="F794" s="7"/>
      <c r="O794" s="7"/>
      <c r="P794" s="7"/>
    </row>
    <row r="795" spans="5:16" x14ac:dyDescent="0.2">
      <c r="E795" s="7"/>
      <c r="F795" s="7"/>
      <c r="O795" s="7"/>
      <c r="P795" s="7"/>
    </row>
    <row r="796" spans="5:16" x14ac:dyDescent="0.2">
      <c r="E796" s="7"/>
      <c r="F796" s="7"/>
      <c r="O796" s="7"/>
      <c r="P796" s="7"/>
    </row>
    <row r="797" spans="5:16" x14ac:dyDescent="0.2">
      <c r="E797" s="7"/>
      <c r="F797" s="7"/>
      <c r="O797" s="7"/>
      <c r="P797" s="7"/>
    </row>
    <row r="798" spans="5:16" x14ac:dyDescent="0.2">
      <c r="E798" s="7"/>
      <c r="F798" s="7"/>
      <c r="O798" s="7"/>
      <c r="P798" s="7"/>
    </row>
    <row r="799" spans="5:16" x14ac:dyDescent="0.2">
      <c r="E799" s="7"/>
      <c r="F799" s="7"/>
      <c r="O799" s="7"/>
      <c r="P799" s="7"/>
    </row>
    <row r="800" spans="5:16" x14ac:dyDescent="0.2">
      <c r="E800" s="7"/>
      <c r="F800" s="7"/>
      <c r="O800" s="7"/>
      <c r="P800" s="7"/>
    </row>
    <row r="801" spans="5:16" x14ac:dyDescent="0.2">
      <c r="E801" s="7"/>
      <c r="F801" s="7"/>
      <c r="O801" s="7"/>
      <c r="P801" s="7"/>
    </row>
    <row r="802" spans="5:16" x14ac:dyDescent="0.2">
      <c r="E802" s="7"/>
      <c r="F802" s="7"/>
      <c r="O802" s="7"/>
      <c r="P802" s="7"/>
    </row>
    <row r="803" spans="5:16" x14ac:dyDescent="0.2">
      <c r="E803" s="7"/>
      <c r="F803" s="7"/>
      <c r="O803" s="7"/>
      <c r="P803" s="7"/>
    </row>
    <row r="804" spans="5:16" x14ac:dyDescent="0.2">
      <c r="E804" s="7"/>
      <c r="F804" s="7"/>
      <c r="O804" s="7"/>
      <c r="P804" s="7"/>
    </row>
    <row r="805" spans="5:16" x14ac:dyDescent="0.2">
      <c r="E805" s="7"/>
      <c r="F805" s="7"/>
      <c r="O805" s="7"/>
      <c r="P805" s="7"/>
    </row>
    <row r="806" spans="5:16" x14ac:dyDescent="0.2">
      <c r="E806" s="7"/>
      <c r="F806" s="7"/>
      <c r="O806" s="7"/>
      <c r="P806" s="7"/>
    </row>
    <row r="807" spans="5:16" x14ac:dyDescent="0.2">
      <c r="E807" s="7"/>
      <c r="F807" s="7"/>
      <c r="O807" s="7"/>
      <c r="P807" s="7"/>
    </row>
    <row r="808" spans="5:16" x14ac:dyDescent="0.2">
      <c r="E808" s="7"/>
      <c r="F808" s="7"/>
      <c r="O808" s="7"/>
      <c r="P808" s="7"/>
    </row>
    <row r="809" spans="5:16" x14ac:dyDescent="0.2">
      <c r="E809" s="7"/>
      <c r="F809" s="7"/>
      <c r="O809" s="7"/>
      <c r="P809" s="7"/>
    </row>
    <row r="810" spans="5:16" x14ac:dyDescent="0.2">
      <c r="E810" s="7"/>
      <c r="F810" s="7"/>
      <c r="O810" s="7"/>
      <c r="P810" s="7"/>
    </row>
    <row r="811" spans="5:16" x14ac:dyDescent="0.2">
      <c r="E811" s="7"/>
      <c r="F811" s="7"/>
      <c r="O811" s="7"/>
      <c r="P811" s="7"/>
    </row>
    <row r="812" spans="5:16" x14ac:dyDescent="0.2">
      <c r="E812" s="7"/>
      <c r="F812" s="7"/>
      <c r="O812" s="7"/>
      <c r="P812" s="7"/>
    </row>
    <row r="813" spans="5:16" x14ac:dyDescent="0.2">
      <c r="E813" s="7"/>
      <c r="F813" s="7"/>
      <c r="O813" s="7"/>
      <c r="P813" s="7"/>
    </row>
    <row r="814" spans="5:16" x14ac:dyDescent="0.2">
      <c r="E814" s="7"/>
      <c r="F814" s="7"/>
      <c r="O814" s="7"/>
      <c r="P814" s="7"/>
    </row>
    <row r="815" spans="5:16" x14ac:dyDescent="0.2">
      <c r="E815" s="7"/>
      <c r="F815" s="7"/>
      <c r="O815" s="7"/>
      <c r="P815" s="7"/>
    </row>
    <row r="816" spans="5:16" x14ac:dyDescent="0.2">
      <c r="E816" s="7"/>
      <c r="F816" s="7"/>
      <c r="O816" s="7"/>
      <c r="P816" s="7"/>
    </row>
    <row r="817" spans="5:16" x14ac:dyDescent="0.2">
      <c r="E817" s="7"/>
      <c r="F817" s="7"/>
      <c r="O817" s="7"/>
      <c r="P817" s="7"/>
    </row>
    <row r="818" spans="5:16" x14ac:dyDescent="0.2">
      <c r="E818" s="7"/>
      <c r="F818" s="7"/>
      <c r="O818" s="7"/>
      <c r="P818" s="7"/>
    </row>
    <row r="819" spans="5:16" x14ac:dyDescent="0.2">
      <c r="E819" s="7"/>
      <c r="F819" s="7"/>
      <c r="O819" s="7"/>
      <c r="P819" s="7"/>
    </row>
    <row r="820" spans="5:16" x14ac:dyDescent="0.2">
      <c r="E820" s="7"/>
      <c r="F820" s="7"/>
      <c r="O820" s="7"/>
      <c r="P820" s="7"/>
    </row>
    <row r="821" spans="5:16" x14ac:dyDescent="0.2">
      <c r="E821" s="7"/>
      <c r="F821" s="7"/>
      <c r="O821" s="7"/>
      <c r="P821" s="7"/>
    </row>
    <row r="822" spans="5:16" x14ac:dyDescent="0.2">
      <c r="E822" s="7"/>
      <c r="F822" s="7"/>
      <c r="O822" s="7"/>
      <c r="P822" s="7"/>
    </row>
    <row r="823" spans="5:16" x14ac:dyDescent="0.2">
      <c r="E823" s="7"/>
      <c r="F823" s="7"/>
      <c r="O823" s="7"/>
      <c r="P823" s="7"/>
    </row>
    <row r="824" spans="5:16" x14ac:dyDescent="0.2">
      <c r="E824" s="7"/>
      <c r="F824" s="7"/>
      <c r="O824" s="7"/>
      <c r="P824" s="7"/>
    </row>
    <row r="825" spans="5:16" x14ac:dyDescent="0.2">
      <c r="E825" s="7"/>
      <c r="F825" s="7"/>
      <c r="O825" s="7"/>
      <c r="P825" s="7"/>
    </row>
    <row r="826" spans="5:16" x14ac:dyDescent="0.2">
      <c r="E826" s="7"/>
      <c r="F826" s="7"/>
      <c r="O826" s="7"/>
      <c r="P826" s="7"/>
    </row>
    <row r="827" spans="5:16" x14ac:dyDescent="0.2">
      <c r="E827" s="7"/>
      <c r="F827" s="7"/>
      <c r="O827" s="7"/>
      <c r="P827" s="7"/>
    </row>
    <row r="828" spans="5:16" x14ac:dyDescent="0.2">
      <c r="E828" s="7"/>
      <c r="F828" s="7"/>
      <c r="O828" s="7"/>
      <c r="P828" s="7"/>
    </row>
    <row r="829" spans="5:16" x14ac:dyDescent="0.2">
      <c r="E829" s="7"/>
      <c r="F829" s="7"/>
      <c r="O829" s="7"/>
      <c r="P829" s="7"/>
    </row>
    <row r="830" spans="5:16" x14ac:dyDescent="0.2">
      <c r="E830" s="7"/>
      <c r="F830" s="7"/>
      <c r="O830" s="7"/>
      <c r="P830" s="7"/>
    </row>
    <row r="831" spans="5:16" x14ac:dyDescent="0.2">
      <c r="E831" s="7"/>
      <c r="F831" s="7"/>
      <c r="O831" s="7"/>
      <c r="P831" s="7"/>
    </row>
    <row r="832" spans="5:16" x14ac:dyDescent="0.2">
      <c r="E832" s="7"/>
      <c r="F832" s="7"/>
      <c r="O832" s="7"/>
      <c r="P832" s="7"/>
    </row>
    <row r="833" spans="5:16" x14ac:dyDescent="0.2">
      <c r="E833" s="7"/>
      <c r="F833" s="7"/>
      <c r="O833" s="7"/>
      <c r="P833" s="7"/>
    </row>
    <row r="834" spans="5:16" x14ac:dyDescent="0.2">
      <c r="E834" s="7"/>
      <c r="F834" s="7"/>
      <c r="O834" s="7"/>
      <c r="P834" s="7"/>
    </row>
    <row r="835" spans="5:16" x14ac:dyDescent="0.2">
      <c r="E835" s="7"/>
      <c r="F835" s="7"/>
      <c r="O835" s="7"/>
      <c r="P835" s="7"/>
    </row>
    <row r="836" spans="5:16" x14ac:dyDescent="0.2">
      <c r="E836" s="7"/>
      <c r="F836" s="7"/>
      <c r="O836" s="7"/>
      <c r="P836" s="7"/>
    </row>
    <row r="837" spans="5:16" x14ac:dyDescent="0.2">
      <c r="E837" s="7"/>
      <c r="F837" s="7"/>
      <c r="O837" s="7"/>
      <c r="P837" s="7"/>
    </row>
    <row r="838" spans="5:16" x14ac:dyDescent="0.2">
      <c r="E838" s="7"/>
      <c r="F838" s="7"/>
      <c r="O838" s="7"/>
      <c r="P838" s="7"/>
    </row>
    <row r="839" spans="5:16" x14ac:dyDescent="0.2">
      <c r="E839" s="7"/>
      <c r="F839" s="7"/>
      <c r="O839" s="7"/>
      <c r="P839" s="7"/>
    </row>
    <row r="840" spans="5:16" x14ac:dyDescent="0.2">
      <c r="E840" s="7"/>
      <c r="F840" s="7"/>
      <c r="O840" s="7"/>
      <c r="P840" s="7"/>
    </row>
    <row r="841" spans="5:16" x14ac:dyDescent="0.2">
      <c r="E841" s="7"/>
      <c r="F841" s="7"/>
      <c r="O841" s="7"/>
      <c r="P841" s="7"/>
    </row>
    <row r="842" spans="5:16" x14ac:dyDescent="0.2">
      <c r="E842" s="7"/>
      <c r="F842" s="7"/>
      <c r="O842" s="7"/>
      <c r="P842" s="7"/>
    </row>
    <row r="843" spans="5:16" x14ac:dyDescent="0.2">
      <c r="E843" s="7"/>
      <c r="F843" s="7"/>
      <c r="O843" s="7"/>
      <c r="P843" s="7"/>
    </row>
    <row r="844" spans="5:16" x14ac:dyDescent="0.2">
      <c r="E844" s="7"/>
      <c r="F844" s="7"/>
      <c r="O844" s="7"/>
      <c r="P844" s="7"/>
    </row>
    <row r="845" spans="5:16" x14ac:dyDescent="0.2">
      <c r="E845" s="7"/>
      <c r="F845" s="7"/>
      <c r="O845" s="7"/>
      <c r="P845" s="7"/>
    </row>
    <row r="846" spans="5:16" x14ac:dyDescent="0.2">
      <c r="E846" s="7"/>
      <c r="F846" s="7"/>
      <c r="O846" s="7"/>
      <c r="P846" s="7"/>
    </row>
    <row r="847" spans="5:16" x14ac:dyDescent="0.2">
      <c r="E847" s="7"/>
      <c r="F847" s="7"/>
      <c r="O847" s="7"/>
      <c r="P847" s="7"/>
    </row>
    <row r="848" spans="5:16" x14ac:dyDescent="0.2">
      <c r="E848" s="7"/>
      <c r="F848" s="7"/>
      <c r="O848" s="7"/>
      <c r="P848" s="7"/>
    </row>
    <row r="849" spans="5:16" x14ac:dyDescent="0.2">
      <c r="E849" s="7"/>
      <c r="F849" s="7"/>
      <c r="O849" s="7"/>
      <c r="P849" s="7"/>
    </row>
    <row r="850" spans="5:16" x14ac:dyDescent="0.2">
      <c r="E850" s="7"/>
      <c r="F850" s="7"/>
      <c r="O850" s="7"/>
      <c r="P850" s="7"/>
    </row>
    <row r="851" spans="5:16" x14ac:dyDescent="0.2">
      <c r="E851" s="7"/>
      <c r="F851" s="7"/>
      <c r="O851" s="7"/>
      <c r="P851" s="7"/>
    </row>
    <row r="852" spans="5:16" x14ac:dyDescent="0.2">
      <c r="E852" s="7"/>
      <c r="F852" s="7"/>
      <c r="O852" s="7"/>
      <c r="P852" s="7"/>
    </row>
    <row r="853" spans="5:16" x14ac:dyDescent="0.2">
      <c r="E853" s="7"/>
      <c r="F853" s="7"/>
      <c r="O853" s="7"/>
      <c r="P853" s="7"/>
    </row>
    <row r="854" spans="5:16" x14ac:dyDescent="0.2">
      <c r="E854" s="7"/>
      <c r="F854" s="7"/>
      <c r="O854" s="7"/>
      <c r="P854" s="7"/>
    </row>
    <row r="855" spans="5:16" x14ac:dyDescent="0.2">
      <c r="E855" s="7"/>
      <c r="F855" s="7"/>
      <c r="O855" s="7"/>
      <c r="P855" s="7"/>
    </row>
    <row r="856" spans="5:16" x14ac:dyDescent="0.2">
      <c r="E856" s="7"/>
      <c r="F856" s="7"/>
      <c r="O856" s="7"/>
      <c r="P856" s="7"/>
    </row>
    <row r="857" spans="5:16" x14ac:dyDescent="0.2">
      <c r="E857" s="7"/>
      <c r="F857" s="7"/>
      <c r="O857" s="7"/>
      <c r="P857" s="7"/>
    </row>
    <row r="858" spans="5:16" x14ac:dyDescent="0.2">
      <c r="E858" s="7"/>
      <c r="F858" s="7"/>
      <c r="O858" s="7"/>
      <c r="P858" s="7"/>
    </row>
    <row r="859" spans="5:16" x14ac:dyDescent="0.2">
      <c r="E859" s="7"/>
      <c r="F859" s="7"/>
      <c r="O859" s="7"/>
      <c r="P859" s="7"/>
    </row>
    <row r="860" spans="5:16" x14ac:dyDescent="0.2">
      <c r="E860" s="7"/>
      <c r="F860" s="7"/>
      <c r="O860" s="7"/>
      <c r="P860" s="7"/>
    </row>
    <row r="861" spans="5:16" x14ac:dyDescent="0.2">
      <c r="E861" s="7"/>
      <c r="F861" s="7"/>
      <c r="O861" s="7"/>
      <c r="P861" s="7"/>
    </row>
    <row r="862" spans="5:16" x14ac:dyDescent="0.2">
      <c r="E862" s="7"/>
      <c r="F862" s="7"/>
      <c r="O862" s="7"/>
      <c r="P862" s="7"/>
    </row>
    <row r="863" spans="5:16" x14ac:dyDescent="0.2">
      <c r="E863" s="7"/>
      <c r="F863" s="7"/>
      <c r="O863" s="7"/>
      <c r="P863" s="7"/>
    </row>
    <row r="864" spans="5:16" x14ac:dyDescent="0.2">
      <c r="E864" s="7"/>
      <c r="F864" s="7"/>
      <c r="O864" s="7"/>
      <c r="P864" s="7"/>
    </row>
    <row r="865" spans="5:16" x14ac:dyDescent="0.2">
      <c r="E865" s="7"/>
      <c r="F865" s="7"/>
      <c r="O865" s="7"/>
      <c r="P865" s="7"/>
    </row>
    <row r="866" spans="5:16" x14ac:dyDescent="0.2">
      <c r="E866" s="7"/>
      <c r="F866" s="7"/>
      <c r="O866" s="7"/>
      <c r="P866" s="7"/>
    </row>
    <row r="867" spans="5:16" x14ac:dyDescent="0.2">
      <c r="E867" s="7"/>
      <c r="F867" s="7"/>
      <c r="O867" s="7"/>
      <c r="P867" s="7"/>
    </row>
    <row r="868" spans="5:16" x14ac:dyDescent="0.2">
      <c r="E868" s="7"/>
      <c r="F868" s="7"/>
      <c r="O868" s="7"/>
      <c r="P868" s="7"/>
    </row>
    <row r="869" spans="5:16" x14ac:dyDescent="0.2">
      <c r="E869" s="7"/>
      <c r="F869" s="7"/>
      <c r="O869" s="7"/>
      <c r="P869" s="7"/>
    </row>
    <row r="870" spans="5:16" x14ac:dyDescent="0.2">
      <c r="E870" s="7"/>
      <c r="F870" s="7"/>
      <c r="O870" s="7"/>
      <c r="P870" s="7"/>
    </row>
    <row r="871" spans="5:16" x14ac:dyDescent="0.2">
      <c r="E871" s="7"/>
      <c r="F871" s="7"/>
      <c r="O871" s="7"/>
      <c r="P871" s="7"/>
    </row>
    <row r="872" spans="5:16" x14ac:dyDescent="0.2">
      <c r="E872" s="7"/>
      <c r="F872" s="7"/>
      <c r="O872" s="7"/>
      <c r="P872" s="7"/>
    </row>
    <row r="873" spans="5:16" x14ac:dyDescent="0.2">
      <c r="E873" s="7"/>
      <c r="F873" s="7"/>
      <c r="O873" s="7"/>
      <c r="P873" s="7"/>
    </row>
    <row r="874" spans="5:16" x14ac:dyDescent="0.2">
      <c r="E874" s="7"/>
      <c r="F874" s="7"/>
      <c r="O874" s="7"/>
      <c r="P874" s="7"/>
    </row>
    <row r="875" spans="5:16" x14ac:dyDescent="0.2">
      <c r="E875" s="7"/>
      <c r="F875" s="7"/>
      <c r="O875" s="7"/>
      <c r="P875" s="7"/>
    </row>
    <row r="876" spans="5:16" x14ac:dyDescent="0.2">
      <c r="E876" s="7"/>
      <c r="F876" s="7"/>
      <c r="O876" s="7"/>
      <c r="P876" s="7"/>
    </row>
    <row r="877" spans="5:16" x14ac:dyDescent="0.2">
      <c r="E877" s="7"/>
      <c r="F877" s="7"/>
      <c r="O877" s="7"/>
      <c r="P877" s="7"/>
    </row>
    <row r="878" spans="5:16" x14ac:dyDescent="0.2">
      <c r="E878" s="7"/>
      <c r="F878" s="7"/>
      <c r="O878" s="7"/>
      <c r="P878" s="7"/>
    </row>
    <row r="879" spans="5:16" x14ac:dyDescent="0.2">
      <c r="E879" s="7"/>
      <c r="F879" s="7"/>
      <c r="O879" s="7"/>
      <c r="P879" s="7"/>
    </row>
    <row r="880" spans="5:16" x14ac:dyDescent="0.2">
      <c r="E880" s="7"/>
      <c r="F880" s="7"/>
      <c r="O880" s="7"/>
      <c r="P880" s="7"/>
    </row>
    <row r="881" spans="5:16" x14ac:dyDescent="0.2">
      <c r="E881" s="7"/>
      <c r="F881" s="7"/>
      <c r="O881" s="7"/>
      <c r="P881" s="7"/>
    </row>
    <row r="882" spans="5:16" x14ac:dyDescent="0.2">
      <c r="E882" s="7"/>
      <c r="F882" s="7"/>
      <c r="O882" s="7"/>
      <c r="P882" s="7"/>
    </row>
    <row r="883" spans="5:16" x14ac:dyDescent="0.2">
      <c r="E883" s="7"/>
      <c r="F883" s="7"/>
      <c r="O883" s="7"/>
      <c r="P883" s="7"/>
    </row>
    <row r="884" spans="5:16" x14ac:dyDescent="0.2">
      <c r="E884" s="7"/>
      <c r="F884" s="7"/>
      <c r="O884" s="7"/>
      <c r="P884" s="7"/>
    </row>
    <row r="885" spans="5:16" x14ac:dyDescent="0.2">
      <c r="E885" s="7"/>
      <c r="F885" s="7"/>
      <c r="O885" s="7"/>
      <c r="P885" s="7"/>
    </row>
    <row r="886" spans="5:16" x14ac:dyDescent="0.2">
      <c r="E886" s="7"/>
      <c r="F886" s="7"/>
      <c r="O886" s="7"/>
      <c r="P886" s="7"/>
    </row>
    <row r="887" spans="5:16" x14ac:dyDescent="0.2">
      <c r="E887" s="7"/>
      <c r="F887" s="7"/>
      <c r="O887" s="7"/>
      <c r="P887" s="7"/>
    </row>
    <row r="888" spans="5:16" x14ac:dyDescent="0.2">
      <c r="E888" s="7"/>
      <c r="F888" s="7"/>
      <c r="O888" s="7"/>
      <c r="P888" s="7"/>
    </row>
    <row r="889" spans="5:16" x14ac:dyDescent="0.2">
      <c r="E889" s="7"/>
      <c r="F889" s="7"/>
      <c r="O889" s="7"/>
      <c r="P889" s="7"/>
    </row>
    <row r="890" spans="5:16" x14ac:dyDescent="0.2">
      <c r="E890" s="7"/>
      <c r="F890" s="7"/>
      <c r="O890" s="7"/>
      <c r="P890" s="7"/>
    </row>
    <row r="891" spans="5:16" x14ac:dyDescent="0.2">
      <c r="E891" s="7"/>
      <c r="F891" s="7"/>
      <c r="O891" s="7"/>
      <c r="P891" s="7"/>
    </row>
    <row r="892" spans="5:16" x14ac:dyDescent="0.2">
      <c r="E892" s="7"/>
      <c r="F892" s="7"/>
      <c r="O892" s="7"/>
      <c r="P892" s="7"/>
    </row>
    <row r="893" spans="5:16" x14ac:dyDescent="0.2">
      <c r="E893" s="7"/>
      <c r="F893" s="7"/>
      <c r="O893" s="7"/>
      <c r="P893" s="7"/>
    </row>
    <row r="894" spans="5:16" x14ac:dyDescent="0.2">
      <c r="E894" s="7"/>
      <c r="F894" s="7"/>
      <c r="O894" s="7"/>
      <c r="P894" s="7"/>
    </row>
    <row r="895" spans="5:16" x14ac:dyDescent="0.2">
      <c r="E895" s="7"/>
      <c r="F895" s="7"/>
      <c r="O895" s="7"/>
      <c r="P895" s="7"/>
    </row>
    <row r="896" spans="5:16" x14ac:dyDescent="0.2">
      <c r="E896" s="7"/>
      <c r="F896" s="7"/>
      <c r="O896" s="7"/>
      <c r="P896" s="7"/>
    </row>
    <row r="897" spans="5:16" x14ac:dyDescent="0.2">
      <c r="E897" s="7"/>
      <c r="F897" s="7"/>
      <c r="O897" s="7"/>
      <c r="P897" s="7"/>
    </row>
    <row r="898" spans="5:16" x14ac:dyDescent="0.2">
      <c r="E898" s="7"/>
      <c r="F898" s="7"/>
      <c r="O898" s="7"/>
      <c r="P898" s="7"/>
    </row>
    <row r="899" spans="5:16" x14ac:dyDescent="0.2">
      <c r="E899" s="7"/>
      <c r="F899" s="7"/>
      <c r="O899" s="7"/>
      <c r="P899" s="7"/>
    </row>
    <row r="900" spans="5:16" x14ac:dyDescent="0.2">
      <c r="E900" s="7"/>
      <c r="F900" s="7"/>
      <c r="O900" s="7"/>
      <c r="P900" s="7"/>
    </row>
    <row r="901" spans="5:16" x14ac:dyDescent="0.2">
      <c r="E901" s="7"/>
      <c r="F901" s="7"/>
      <c r="O901" s="7"/>
      <c r="P901" s="7"/>
    </row>
    <row r="902" spans="5:16" x14ac:dyDescent="0.2">
      <c r="E902" s="7"/>
      <c r="F902" s="7"/>
      <c r="O902" s="7"/>
      <c r="P902" s="7"/>
    </row>
    <row r="903" spans="5:16" x14ac:dyDescent="0.2">
      <c r="E903" s="7"/>
      <c r="F903" s="7"/>
      <c r="O903" s="7"/>
      <c r="P903" s="7"/>
    </row>
    <row r="904" spans="5:16" x14ac:dyDescent="0.2">
      <c r="E904" s="7"/>
      <c r="F904" s="7"/>
      <c r="O904" s="7"/>
      <c r="P904" s="7"/>
    </row>
    <row r="905" spans="5:16" x14ac:dyDescent="0.2">
      <c r="E905" s="7"/>
      <c r="F905" s="7"/>
      <c r="O905" s="7"/>
      <c r="P905" s="7"/>
    </row>
    <row r="906" spans="5:16" x14ac:dyDescent="0.2">
      <c r="E906" s="7"/>
      <c r="F906" s="7"/>
      <c r="O906" s="7"/>
      <c r="P906" s="7"/>
    </row>
    <row r="907" spans="5:16" x14ac:dyDescent="0.2">
      <c r="E907" s="7"/>
      <c r="F907" s="7"/>
      <c r="O907" s="7"/>
      <c r="P907" s="7"/>
    </row>
    <row r="908" spans="5:16" x14ac:dyDescent="0.2">
      <c r="E908" s="7"/>
      <c r="F908" s="7"/>
      <c r="O908" s="7"/>
      <c r="P908" s="7"/>
    </row>
    <row r="909" spans="5:16" x14ac:dyDescent="0.2">
      <c r="E909" s="7"/>
      <c r="F909" s="7"/>
      <c r="O909" s="7"/>
      <c r="P909" s="7"/>
    </row>
    <row r="910" spans="5:16" x14ac:dyDescent="0.2">
      <c r="E910" s="7"/>
      <c r="F910" s="7"/>
      <c r="O910" s="7"/>
      <c r="P910" s="7"/>
    </row>
    <row r="911" spans="5:16" x14ac:dyDescent="0.2">
      <c r="E911" s="7"/>
      <c r="F911" s="7"/>
      <c r="O911" s="7"/>
      <c r="P911" s="7"/>
    </row>
    <row r="912" spans="5:16" x14ac:dyDescent="0.2">
      <c r="E912" s="7"/>
      <c r="F912" s="7"/>
      <c r="O912" s="7"/>
      <c r="P912" s="7"/>
    </row>
    <row r="913" spans="5:16" x14ac:dyDescent="0.2">
      <c r="E913" s="7"/>
      <c r="F913" s="7"/>
      <c r="O913" s="7"/>
      <c r="P913" s="7"/>
    </row>
    <row r="914" spans="5:16" x14ac:dyDescent="0.2">
      <c r="E914" s="7"/>
      <c r="F914" s="7"/>
      <c r="O914" s="7"/>
      <c r="P914" s="7"/>
    </row>
    <row r="915" spans="5:16" x14ac:dyDescent="0.2">
      <c r="E915" s="7"/>
      <c r="F915" s="7"/>
      <c r="O915" s="7"/>
      <c r="P915" s="7"/>
    </row>
    <row r="916" spans="5:16" x14ac:dyDescent="0.2">
      <c r="E916" s="7"/>
      <c r="F916" s="7"/>
      <c r="O916" s="7"/>
      <c r="P916" s="7"/>
    </row>
    <row r="917" spans="5:16" x14ac:dyDescent="0.2">
      <c r="E917" s="7"/>
      <c r="F917" s="7"/>
      <c r="O917" s="7"/>
      <c r="P917" s="7"/>
    </row>
    <row r="918" spans="5:16" x14ac:dyDescent="0.2">
      <c r="E918" s="7"/>
      <c r="F918" s="7"/>
      <c r="O918" s="7"/>
      <c r="P918" s="7"/>
    </row>
    <row r="919" spans="5:16" x14ac:dyDescent="0.2">
      <c r="E919" s="7"/>
      <c r="F919" s="7"/>
      <c r="O919" s="7"/>
      <c r="P919" s="7"/>
    </row>
    <row r="920" spans="5:16" x14ac:dyDescent="0.2">
      <c r="E920" s="7"/>
      <c r="F920" s="7"/>
      <c r="O920" s="7"/>
      <c r="P920" s="7"/>
    </row>
    <row r="921" spans="5:16" x14ac:dyDescent="0.2">
      <c r="E921" s="7"/>
      <c r="F921" s="7"/>
      <c r="O921" s="7"/>
      <c r="P921" s="7"/>
    </row>
    <row r="922" spans="5:16" x14ac:dyDescent="0.2">
      <c r="E922" s="7"/>
      <c r="F922" s="7"/>
      <c r="O922" s="7"/>
      <c r="P922" s="7"/>
    </row>
    <row r="923" spans="5:16" x14ac:dyDescent="0.2">
      <c r="E923" s="7"/>
      <c r="F923" s="7"/>
      <c r="O923" s="7"/>
      <c r="P923" s="7"/>
    </row>
    <row r="924" spans="5:16" x14ac:dyDescent="0.2">
      <c r="E924" s="7"/>
      <c r="F924" s="7"/>
      <c r="O924" s="7"/>
      <c r="P924" s="7"/>
    </row>
    <row r="925" spans="5:16" x14ac:dyDescent="0.2">
      <c r="E925" s="7"/>
      <c r="F925" s="7"/>
      <c r="O925" s="7"/>
      <c r="P925" s="7"/>
    </row>
    <row r="926" spans="5:16" x14ac:dyDescent="0.2">
      <c r="E926" s="7"/>
      <c r="F926" s="7"/>
      <c r="O926" s="7"/>
      <c r="P926" s="7"/>
    </row>
    <row r="927" spans="5:16" x14ac:dyDescent="0.2">
      <c r="E927" s="7"/>
      <c r="F927" s="7"/>
      <c r="O927" s="7"/>
      <c r="P927" s="7"/>
    </row>
    <row r="928" spans="5:16" x14ac:dyDescent="0.2">
      <c r="E928" s="7"/>
      <c r="F928" s="7"/>
      <c r="O928" s="7"/>
      <c r="P928" s="7"/>
    </row>
    <row r="929" spans="5:16" x14ac:dyDescent="0.2">
      <c r="E929" s="7"/>
      <c r="F929" s="7"/>
      <c r="O929" s="7"/>
      <c r="P929" s="7"/>
    </row>
    <row r="930" spans="5:16" x14ac:dyDescent="0.2">
      <c r="E930" s="7"/>
      <c r="F930" s="7"/>
      <c r="O930" s="7"/>
      <c r="P930" s="7"/>
    </row>
    <row r="931" spans="5:16" x14ac:dyDescent="0.2">
      <c r="E931" s="7"/>
      <c r="F931" s="7"/>
      <c r="O931" s="7"/>
      <c r="P931" s="7"/>
    </row>
    <row r="932" spans="5:16" x14ac:dyDescent="0.2">
      <c r="E932" s="7"/>
      <c r="F932" s="7"/>
      <c r="O932" s="7"/>
      <c r="P932" s="7"/>
    </row>
    <row r="933" spans="5:16" x14ac:dyDescent="0.2">
      <c r="E933" s="7"/>
      <c r="F933" s="7"/>
      <c r="O933" s="7"/>
      <c r="P933" s="7"/>
    </row>
    <row r="934" spans="5:16" x14ac:dyDescent="0.2">
      <c r="E934" s="7"/>
      <c r="F934" s="7"/>
      <c r="O934" s="7"/>
      <c r="P934" s="7"/>
    </row>
    <row r="935" spans="5:16" x14ac:dyDescent="0.2">
      <c r="E935" s="7"/>
      <c r="F935" s="7"/>
      <c r="O935" s="7"/>
      <c r="P935" s="7"/>
    </row>
    <row r="936" spans="5:16" x14ac:dyDescent="0.2">
      <c r="E936" s="7"/>
      <c r="F936" s="7"/>
      <c r="O936" s="7"/>
      <c r="P936" s="7"/>
    </row>
    <row r="937" spans="5:16" x14ac:dyDescent="0.2">
      <c r="E937" s="7"/>
      <c r="F937" s="7"/>
      <c r="O937" s="7"/>
      <c r="P937" s="7"/>
    </row>
    <row r="938" spans="5:16" x14ac:dyDescent="0.2">
      <c r="E938" s="7"/>
      <c r="F938" s="7"/>
      <c r="O938" s="7"/>
      <c r="P938" s="7"/>
    </row>
    <row r="939" spans="5:16" x14ac:dyDescent="0.2">
      <c r="E939" s="7"/>
      <c r="F939" s="7"/>
      <c r="O939" s="7"/>
      <c r="P939" s="7"/>
    </row>
    <row r="940" spans="5:16" x14ac:dyDescent="0.2">
      <c r="E940" s="7"/>
      <c r="F940" s="7"/>
      <c r="O940" s="7"/>
      <c r="P940" s="7"/>
    </row>
    <row r="941" spans="5:16" x14ac:dyDescent="0.2">
      <c r="E941" s="7"/>
      <c r="F941" s="7"/>
      <c r="O941" s="7"/>
      <c r="P941" s="7"/>
    </row>
    <row r="942" spans="5:16" x14ac:dyDescent="0.2">
      <c r="E942" s="7"/>
      <c r="F942" s="7"/>
      <c r="O942" s="7"/>
      <c r="P942" s="7"/>
    </row>
    <row r="943" spans="5:16" x14ac:dyDescent="0.2">
      <c r="E943" s="7"/>
      <c r="F943" s="7"/>
      <c r="O943" s="7"/>
      <c r="P943" s="7"/>
    </row>
    <row r="944" spans="5:16" x14ac:dyDescent="0.2">
      <c r="E944" s="7"/>
      <c r="F944" s="7"/>
      <c r="O944" s="7"/>
      <c r="P944" s="7"/>
    </row>
    <row r="945" spans="5:16" x14ac:dyDescent="0.2">
      <c r="E945" s="7"/>
      <c r="F945" s="7"/>
      <c r="O945" s="7"/>
      <c r="P945" s="7"/>
    </row>
    <row r="946" spans="5:16" x14ac:dyDescent="0.2">
      <c r="E946" s="7"/>
      <c r="F946" s="7"/>
      <c r="O946" s="7"/>
      <c r="P946" s="7"/>
    </row>
    <row r="947" spans="5:16" x14ac:dyDescent="0.2">
      <c r="E947" s="7"/>
      <c r="F947" s="7"/>
      <c r="O947" s="7"/>
      <c r="P947" s="7"/>
    </row>
    <row r="948" spans="5:16" x14ac:dyDescent="0.2">
      <c r="E948" s="7"/>
      <c r="F948" s="7"/>
      <c r="O948" s="7"/>
      <c r="P948" s="7"/>
    </row>
    <row r="949" spans="5:16" x14ac:dyDescent="0.2">
      <c r="E949" s="7"/>
      <c r="F949" s="7"/>
      <c r="O949" s="7"/>
      <c r="P949" s="7"/>
    </row>
    <row r="950" spans="5:16" x14ac:dyDescent="0.2">
      <c r="E950" s="7"/>
      <c r="F950" s="7"/>
      <c r="O950" s="7"/>
      <c r="P950" s="7"/>
    </row>
    <row r="951" spans="5:16" x14ac:dyDescent="0.2">
      <c r="E951" s="7"/>
      <c r="F951" s="7"/>
      <c r="O951" s="7"/>
      <c r="P951" s="7"/>
    </row>
    <row r="952" spans="5:16" x14ac:dyDescent="0.2">
      <c r="E952" s="7"/>
      <c r="F952" s="7"/>
      <c r="O952" s="7"/>
      <c r="P952" s="7"/>
    </row>
    <row r="953" spans="5:16" x14ac:dyDescent="0.2">
      <c r="E953" s="7"/>
      <c r="F953" s="7"/>
      <c r="O953" s="7"/>
      <c r="P953" s="7"/>
    </row>
    <row r="954" spans="5:16" x14ac:dyDescent="0.2">
      <c r="E954" s="7"/>
      <c r="F954" s="7"/>
      <c r="O954" s="7"/>
      <c r="P954" s="7"/>
    </row>
    <row r="955" spans="5:16" x14ac:dyDescent="0.2">
      <c r="E955" s="7"/>
      <c r="F955" s="7"/>
      <c r="O955" s="7"/>
      <c r="P955" s="7"/>
    </row>
    <row r="956" spans="5:16" x14ac:dyDescent="0.2">
      <c r="E956" s="7"/>
      <c r="F956" s="7"/>
      <c r="O956" s="7"/>
      <c r="P956" s="7"/>
    </row>
    <row r="957" spans="5:16" x14ac:dyDescent="0.2">
      <c r="E957" s="7"/>
      <c r="F957" s="7"/>
      <c r="O957" s="7"/>
      <c r="P957" s="7"/>
    </row>
    <row r="958" spans="5:16" x14ac:dyDescent="0.2">
      <c r="E958" s="7"/>
      <c r="F958" s="7"/>
      <c r="O958" s="7"/>
      <c r="P958" s="7"/>
    </row>
    <row r="959" spans="5:16" x14ac:dyDescent="0.2">
      <c r="E959" s="7"/>
      <c r="F959" s="7"/>
      <c r="O959" s="7"/>
      <c r="P959" s="7"/>
    </row>
    <row r="960" spans="5:16" x14ac:dyDescent="0.2">
      <c r="E960" s="7"/>
      <c r="F960" s="7"/>
      <c r="O960" s="7"/>
      <c r="P960" s="7"/>
    </row>
    <row r="961" spans="5:16" x14ac:dyDescent="0.2">
      <c r="E961" s="7"/>
      <c r="F961" s="7"/>
      <c r="O961" s="7"/>
      <c r="P961" s="7"/>
    </row>
    <row r="962" spans="5:16" x14ac:dyDescent="0.2">
      <c r="E962" s="7"/>
      <c r="F962" s="7"/>
      <c r="O962" s="7"/>
      <c r="P962" s="7"/>
    </row>
    <row r="963" spans="5:16" x14ac:dyDescent="0.2">
      <c r="E963" s="7"/>
      <c r="F963" s="7"/>
      <c r="O963" s="7"/>
      <c r="P963" s="7"/>
    </row>
    <row r="964" spans="5:16" x14ac:dyDescent="0.2">
      <c r="E964" s="7"/>
      <c r="F964" s="7"/>
      <c r="O964" s="7"/>
      <c r="P964" s="7"/>
    </row>
    <row r="965" spans="5:16" x14ac:dyDescent="0.2">
      <c r="E965" s="7"/>
      <c r="F965" s="7"/>
      <c r="O965" s="7"/>
      <c r="P965" s="7"/>
    </row>
    <row r="966" spans="5:16" x14ac:dyDescent="0.2">
      <c r="E966" s="7"/>
      <c r="F966" s="7"/>
      <c r="O966" s="7"/>
      <c r="P966" s="7"/>
    </row>
    <row r="967" spans="5:16" x14ac:dyDescent="0.2">
      <c r="E967" s="7"/>
      <c r="F967" s="7"/>
      <c r="O967" s="7"/>
      <c r="P967" s="7"/>
    </row>
    <row r="968" spans="5:16" x14ac:dyDescent="0.2">
      <c r="E968" s="7"/>
      <c r="F968" s="7"/>
      <c r="O968" s="7"/>
      <c r="P968" s="7"/>
    </row>
    <row r="969" spans="5:16" x14ac:dyDescent="0.2">
      <c r="E969" s="7"/>
      <c r="F969" s="7"/>
      <c r="O969" s="7"/>
      <c r="P969" s="7"/>
    </row>
    <row r="970" spans="5:16" x14ac:dyDescent="0.2">
      <c r="E970" s="7"/>
      <c r="F970" s="7"/>
      <c r="O970" s="7"/>
      <c r="P970" s="7"/>
    </row>
    <row r="971" spans="5:16" x14ac:dyDescent="0.2">
      <c r="E971" s="7"/>
      <c r="F971" s="7"/>
      <c r="O971" s="7"/>
      <c r="P971" s="7"/>
    </row>
    <row r="972" spans="5:16" x14ac:dyDescent="0.2">
      <c r="E972" s="7"/>
      <c r="F972" s="7"/>
      <c r="O972" s="7"/>
      <c r="P972" s="7"/>
    </row>
    <row r="973" spans="5:16" x14ac:dyDescent="0.2">
      <c r="E973" s="7"/>
      <c r="F973" s="7"/>
      <c r="O973" s="7"/>
      <c r="P973" s="7"/>
    </row>
    <row r="974" spans="5:16" x14ac:dyDescent="0.2">
      <c r="E974" s="7"/>
      <c r="F974" s="7"/>
      <c r="O974" s="7"/>
      <c r="P974" s="7"/>
    </row>
    <row r="975" spans="5:16" x14ac:dyDescent="0.2">
      <c r="E975" s="7"/>
      <c r="F975" s="7"/>
      <c r="O975" s="7"/>
      <c r="P975" s="7"/>
    </row>
    <row r="976" spans="5:16" x14ac:dyDescent="0.2">
      <c r="E976" s="7"/>
      <c r="F976" s="7"/>
      <c r="O976" s="7"/>
      <c r="P976" s="7"/>
    </row>
    <row r="977" spans="5:16" x14ac:dyDescent="0.2">
      <c r="E977" s="7"/>
      <c r="F977" s="7"/>
      <c r="O977" s="7"/>
      <c r="P977" s="7"/>
    </row>
    <row r="978" spans="5:16" x14ac:dyDescent="0.2">
      <c r="E978" s="7"/>
      <c r="F978" s="7"/>
      <c r="O978" s="7"/>
      <c r="P978" s="7"/>
    </row>
    <row r="979" spans="5:16" x14ac:dyDescent="0.2">
      <c r="E979" s="7"/>
      <c r="F979" s="7"/>
      <c r="O979" s="7"/>
      <c r="P979" s="7"/>
    </row>
    <row r="980" spans="5:16" x14ac:dyDescent="0.2">
      <c r="E980" s="7"/>
      <c r="F980" s="7"/>
      <c r="O980" s="7"/>
      <c r="P980" s="7"/>
    </row>
    <row r="981" spans="5:16" x14ac:dyDescent="0.2">
      <c r="E981" s="7"/>
      <c r="F981" s="7"/>
      <c r="O981" s="7"/>
      <c r="P981" s="7"/>
    </row>
    <row r="982" spans="5:16" x14ac:dyDescent="0.2">
      <c r="E982" s="7"/>
      <c r="F982" s="7"/>
      <c r="O982" s="7"/>
      <c r="P982" s="7"/>
    </row>
    <row r="983" spans="5:16" x14ac:dyDescent="0.2">
      <c r="E983" s="7"/>
      <c r="F983" s="7"/>
      <c r="O983" s="7"/>
      <c r="P983" s="7"/>
    </row>
    <row r="984" spans="5:16" x14ac:dyDescent="0.2">
      <c r="E984" s="7"/>
      <c r="F984" s="7"/>
      <c r="O984" s="7"/>
      <c r="P984" s="7"/>
    </row>
    <row r="985" spans="5:16" x14ac:dyDescent="0.2">
      <c r="E985" s="7"/>
      <c r="F985" s="7"/>
      <c r="O985" s="7"/>
      <c r="P985" s="7"/>
    </row>
    <row r="986" spans="5:16" x14ac:dyDescent="0.2">
      <c r="E986" s="7"/>
      <c r="F986" s="7"/>
      <c r="O986" s="7"/>
      <c r="P986" s="7"/>
    </row>
    <row r="987" spans="5:16" x14ac:dyDescent="0.2">
      <c r="E987" s="7"/>
      <c r="F987" s="7"/>
      <c r="O987" s="7"/>
      <c r="P987" s="7"/>
    </row>
    <row r="988" spans="5:16" x14ac:dyDescent="0.2">
      <c r="E988" s="7"/>
      <c r="F988" s="7"/>
      <c r="O988" s="7"/>
      <c r="P988" s="7"/>
    </row>
    <row r="989" spans="5:16" x14ac:dyDescent="0.2">
      <c r="E989" s="7"/>
      <c r="F989" s="7"/>
      <c r="O989" s="7"/>
      <c r="P989" s="7"/>
    </row>
    <row r="990" spans="5:16" x14ac:dyDescent="0.2">
      <c r="E990" s="7"/>
      <c r="F990" s="7"/>
      <c r="O990" s="7"/>
      <c r="P990" s="7"/>
    </row>
    <row r="991" spans="5:16" x14ac:dyDescent="0.2">
      <c r="E991" s="7"/>
      <c r="F991" s="7"/>
      <c r="O991" s="7"/>
      <c r="P991" s="7"/>
    </row>
    <row r="992" spans="5:16" x14ac:dyDescent="0.2">
      <c r="E992" s="7"/>
      <c r="F992" s="7"/>
      <c r="O992" s="7"/>
      <c r="P992" s="7"/>
    </row>
    <row r="993" spans="5:16" x14ac:dyDescent="0.2">
      <c r="E993" s="7"/>
      <c r="F993" s="7"/>
      <c r="O993" s="7"/>
      <c r="P993" s="7"/>
    </row>
    <row r="994" spans="5:16" x14ac:dyDescent="0.2">
      <c r="E994" s="7"/>
      <c r="F994" s="7"/>
      <c r="O994" s="7"/>
      <c r="P994" s="7"/>
    </row>
    <row r="995" spans="5:16" x14ac:dyDescent="0.2">
      <c r="E995" s="7"/>
      <c r="F995" s="7"/>
      <c r="O995" s="7"/>
      <c r="P995" s="7"/>
    </row>
    <row r="996" spans="5:16" x14ac:dyDescent="0.2">
      <c r="E996" s="7"/>
      <c r="F996" s="7"/>
      <c r="O996" s="7"/>
      <c r="P996" s="7"/>
    </row>
    <row r="997" spans="5:16" x14ac:dyDescent="0.2">
      <c r="E997" s="7"/>
      <c r="F997" s="7"/>
      <c r="O997" s="7"/>
      <c r="P997" s="7"/>
    </row>
    <row r="998" spans="5:16" x14ac:dyDescent="0.2">
      <c r="E998" s="7"/>
      <c r="F998" s="7"/>
      <c r="O998" s="7"/>
      <c r="P998" s="7"/>
    </row>
    <row r="999" spans="5:16" x14ac:dyDescent="0.2">
      <c r="E999" s="7"/>
      <c r="F999" s="7"/>
      <c r="O999" s="7"/>
      <c r="P999" s="7"/>
    </row>
    <row r="1000" spans="5:16" x14ac:dyDescent="0.2">
      <c r="E1000" s="7"/>
      <c r="F1000" s="7"/>
      <c r="O1000" s="7"/>
      <c r="P1000" s="7"/>
    </row>
    <row r="1001" spans="5:16" x14ac:dyDescent="0.2">
      <c r="E1001" s="7"/>
      <c r="F1001" s="7"/>
      <c r="O1001" s="7"/>
      <c r="P1001" s="7"/>
    </row>
    <row r="1002" spans="5:16" x14ac:dyDescent="0.2">
      <c r="E1002" s="7"/>
      <c r="F1002" s="7"/>
      <c r="O1002" s="7"/>
      <c r="P1002" s="7"/>
    </row>
    <row r="1003" spans="5:16" x14ac:dyDescent="0.2">
      <c r="E1003" s="7"/>
      <c r="F1003" s="7"/>
      <c r="O1003" s="7"/>
      <c r="P1003" s="7"/>
    </row>
    <row r="1004" spans="5:16" x14ac:dyDescent="0.2">
      <c r="E1004" s="7"/>
      <c r="F1004" s="7"/>
      <c r="O1004" s="7"/>
      <c r="P1004" s="7"/>
    </row>
    <row r="1005" spans="5:16" x14ac:dyDescent="0.2">
      <c r="E1005" s="7"/>
      <c r="F1005" s="7"/>
      <c r="O1005" s="7"/>
      <c r="P1005" s="7"/>
    </row>
    <row r="1006" spans="5:16" x14ac:dyDescent="0.2">
      <c r="E1006" s="7"/>
      <c r="F1006" s="7"/>
      <c r="O1006" s="7"/>
      <c r="P1006" s="7"/>
    </row>
    <row r="1007" spans="5:16" x14ac:dyDescent="0.2">
      <c r="E1007" s="7"/>
      <c r="F1007" s="7"/>
      <c r="O1007" s="7"/>
      <c r="P1007" s="7"/>
    </row>
    <row r="1008" spans="5:16" x14ac:dyDescent="0.2">
      <c r="E1008" s="7"/>
      <c r="F1008" s="7"/>
      <c r="O1008" s="7"/>
      <c r="P1008" s="7"/>
    </row>
    <row r="1009" spans="5:16" x14ac:dyDescent="0.2">
      <c r="E1009" s="7"/>
      <c r="F1009" s="7"/>
      <c r="O1009" s="7"/>
      <c r="P1009" s="7"/>
    </row>
    <row r="1010" spans="5:16" x14ac:dyDescent="0.2">
      <c r="E1010" s="7"/>
      <c r="F1010" s="7"/>
      <c r="O1010" s="7"/>
      <c r="P1010" s="7"/>
    </row>
    <row r="1011" spans="5:16" x14ac:dyDescent="0.2">
      <c r="E1011" s="7"/>
      <c r="F1011" s="7"/>
      <c r="O1011" s="7"/>
      <c r="P1011" s="7"/>
    </row>
    <row r="1012" spans="5:16" x14ac:dyDescent="0.2">
      <c r="E1012" s="7"/>
      <c r="F1012" s="7"/>
      <c r="O1012" s="7"/>
      <c r="P1012" s="7"/>
    </row>
    <row r="1013" spans="5:16" x14ac:dyDescent="0.2">
      <c r="E1013" s="7"/>
      <c r="F1013" s="7"/>
      <c r="O1013" s="7"/>
      <c r="P1013" s="7"/>
    </row>
    <row r="1014" spans="5:16" x14ac:dyDescent="0.2">
      <c r="E1014" s="7"/>
      <c r="F1014" s="7"/>
      <c r="O1014" s="7"/>
      <c r="P1014" s="7"/>
    </row>
    <row r="1015" spans="5:16" x14ac:dyDescent="0.2">
      <c r="E1015" s="7"/>
      <c r="F1015" s="7"/>
      <c r="O1015" s="7"/>
      <c r="P1015" s="7"/>
    </row>
    <row r="1016" spans="5:16" x14ac:dyDescent="0.2">
      <c r="E1016" s="7"/>
      <c r="F1016" s="7"/>
      <c r="O1016" s="7"/>
      <c r="P1016" s="7"/>
    </row>
    <row r="1017" spans="5:16" x14ac:dyDescent="0.2">
      <c r="E1017" s="7"/>
      <c r="F1017" s="7"/>
      <c r="O1017" s="7"/>
      <c r="P1017" s="7"/>
    </row>
    <row r="1018" spans="5:16" x14ac:dyDescent="0.2">
      <c r="E1018" s="7"/>
      <c r="F1018" s="7"/>
      <c r="O1018" s="7"/>
      <c r="P1018" s="7"/>
    </row>
    <row r="1019" spans="5:16" x14ac:dyDescent="0.2">
      <c r="E1019" s="7"/>
      <c r="F1019" s="7"/>
      <c r="O1019" s="7"/>
      <c r="P1019" s="7"/>
    </row>
    <row r="1020" spans="5:16" x14ac:dyDescent="0.2">
      <c r="E1020" s="7"/>
      <c r="F1020" s="7"/>
      <c r="O1020" s="7"/>
      <c r="P1020" s="7"/>
    </row>
    <row r="1021" spans="5:16" x14ac:dyDescent="0.2">
      <c r="E1021" s="7"/>
      <c r="F1021" s="7"/>
      <c r="O1021" s="7"/>
      <c r="P1021" s="7"/>
    </row>
    <row r="1022" spans="5:16" x14ac:dyDescent="0.2">
      <c r="E1022" s="7"/>
      <c r="F1022" s="7"/>
      <c r="O1022" s="7"/>
      <c r="P1022" s="7"/>
    </row>
    <row r="1023" spans="5:16" x14ac:dyDescent="0.2">
      <c r="E1023" s="7"/>
      <c r="F1023" s="7"/>
      <c r="O1023" s="7"/>
      <c r="P1023" s="7"/>
    </row>
    <row r="1024" spans="5:16" x14ac:dyDescent="0.2">
      <c r="E1024" s="7"/>
      <c r="F1024" s="7"/>
      <c r="O1024" s="7"/>
      <c r="P1024" s="7"/>
    </row>
    <row r="1025" spans="5:16" x14ac:dyDescent="0.2">
      <c r="E1025" s="7"/>
      <c r="F1025" s="7"/>
      <c r="O1025" s="7"/>
      <c r="P1025" s="7"/>
    </row>
    <row r="1026" spans="5:16" x14ac:dyDescent="0.2">
      <c r="E1026" s="7"/>
      <c r="F1026" s="7"/>
      <c r="O1026" s="7"/>
      <c r="P1026" s="7"/>
    </row>
    <row r="1027" spans="5:16" x14ac:dyDescent="0.2">
      <c r="E1027" s="7"/>
      <c r="F1027" s="7"/>
      <c r="O1027" s="7"/>
      <c r="P1027" s="7"/>
    </row>
    <row r="1028" spans="5:16" x14ac:dyDescent="0.2">
      <c r="E1028" s="7"/>
      <c r="F1028" s="7"/>
      <c r="O1028" s="7"/>
      <c r="P1028" s="7"/>
    </row>
    <row r="1029" spans="5:16" x14ac:dyDescent="0.2">
      <c r="E1029" s="7"/>
      <c r="F1029" s="7"/>
      <c r="O1029" s="7"/>
      <c r="P1029" s="7"/>
    </row>
    <row r="1030" spans="5:16" x14ac:dyDescent="0.2">
      <c r="E1030" s="7"/>
      <c r="F1030" s="7"/>
      <c r="O1030" s="7"/>
      <c r="P1030" s="7"/>
    </row>
    <row r="1031" spans="5:16" x14ac:dyDescent="0.2">
      <c r="E1031" s="7"/>
      <c r="F1031" s="7"/>
      <c r="O1031" s="7"/>
      <c r="P1031" s="7"/>
    </row>
    <row r="1032" spans="5:16" x14ac:dyDescent="0.2">
      <c r="E1032" s="7"/>
      <c r="F1032" s="7"/>
      <c r="O1032" s="7"/>
      <c r="P1032" s="7"/>
    </row>
    <row r="1033" spans="5:16" x14ac:dyDescent="0.2">
      <c r="E1033" s="7"/>
      <c r="F1033" s="7"/>
      <c r="O1033" s="7"/>
      <c r="P1033" s="7"/>
    </row>
    <row r="1034" spans="5:16" x14ac:dyDescent="0.2">
      <c r="E1034" s="7"/>
      <c r="F1034" s="7"/>
      <c r="O1034" s="7"/>
      <c r="P1034" s="7"/>
    </row>
    <row r="1035" spans="5:16" x14ac:dyDescent="0.2">
      <c r="E1035" s="7"/>
      <c r="F1035" s="7"/>
      <c r="O1035" s="7"/>
      <c r="P1035" s="7"/>
    </row>
    <row r="1036" spans="5:16" x14ac:dyDescent="0.2">
      <c r="E1036" s="7"/>
      <c r="F1036" s="7"/>
      <c r="O1036" s="7"/>
      <c r="P1036" s="7"/>
    </row>
    <row r="1037" spans="5:16" x14ac:dyDescent="0.2">
      <c r="E1037" s="7"/>
      <c r="F1037" s="7"/>
      <c r="O1037" s="7"/>
      <c r="P1037" s="7"/>
    </row>
    <row r="1038" spans="5:16" x14ac:dyDescent="0.2">
      <c r="E1038" s="7"/>
      <c r="F1038" s="7"/>
      <c r="O1038" s="7"/>
      <c r="P1038" s="7"/>
    </row>
    <row r="1039" spans="5:16" x14ac:dyDescent="0.2">
      <c r="E1039" s="7"/>
      <c r="F1039" s="7"/>
      <c r="O1039" s="7"/>
      <c r="P1039" s="7"/>
    </row>
    <row r="1040" spans="5:16" x14ac:dyDescent="0.2">
      <c r="E1040" s="7"/>
      <c r="F1040" s="7"/>
      <c r="O1040" s="7"/>
      <c r="P1040" s="7"/>
    </row>
    <row r="1041" spans="5:16" x14ac:dyDescent="0.2">
      <c r="E1041" s="7"/>
      <c r="F1041" s="7"/>
      <c r="O1041" s="7"/>
      <c r="P1041" s="7"/>
    </row>
    <row r="1042" spans="5:16" x14ac:dyDescent="0.2">
      <c r="E1042" s="7"/>
      <c r="F1042" s="7"/>
      <c r="O1042" s="7"/>
      <c r="P1042" s="7"/>
    </row>
    <row r="1043" spans="5:16" x14ac:dyDescent="0.2">
      <c r="E1043" s="7"/>
      <c r="F1043" s="7"/>
      <c r="O1043" s="7"/>
      <c r="P1043" s="7"/>
    </row>
    <row r="1044" spans="5:16" x14ac:dyDescent="0.2">
      <c r="E1044" s="7"/>
      <c r="F1044" s="7"/>
      <c r="O1044" s="7"/>
      <c r="P1044" s="7"/>
    </row>
    <row r="1045" spans="5:16" x14ac:dyDescent="0.2">
      <c r="E1045" s="7"/>
      <c r="F1045" s="7"/>
      <c r="O1045" s="7"/>
      <c r="P1045" s="7"/>
    </row>
    <row r="1046" spans="5:16" x14ac:dyDescent="0.2">
      <c r="E1046" s="7"/>
      <c r="F1046" s="7"/>
      <c r="O1046" s="7"/>
      <c r="P1046" s="7"/>
    </row>
    <row r="1047" spans="5:16" x14ac:dyDescent="0.2">
      <c r="E1047" s="7"/>
      <c r="F1047" s="7"/>
      <c r="O1047" s="7"/>
      <c r="P1047" s="7"/>
    </row>
    <row r="1048" spans="5:16" x14ac:dyDescent="0.2">
      <c r="E1048" s="7"/>
      <c r="F1048" s="7"/>
      <c r="O1048" s="7"/>
      <c r="P1048" s="7"/>
    </row>
    <row r="1049" spans="5:16" x14ac:dyDescent="0.2">
      <c r="E1049" s="7"/>
      <c r="F1049" s="7"/>
      <c r="O1049" s="7"/>
      <c r="P1049" s="7"/>
    </row>
    <row r="1050" spans="5:16" x14ac:dyDescent="0.2">
      <c r="E1050" s="7"/>
      <c r="F1050" s="7"/>
      <c r="O1050" s="7"/>
      <c r="P1050" s="7"/>
    </row>
    <row r="1051" spans="5:16" x14ac:dyDescent="0.2">
      <c r="E1051" s="7"/>
      <c r="F1051" s="7"/>
      <c r="O1051" s="7"/>
      <c r="P1051" s="7"/>
    </row>
    <row r="1052" spans="5:16" x14ac:dyDescent="0.2">
      <c r="E1052" s="7"/>
      <c r="F1052" s="7"/>
      <c r="O1052" s="7"/>
      <c r="P1052" s="7"/>
    </row>
    <row r="1053" spans="5:16" x14ac:dyDescent="0.2">
      <c r="E1053" s="7"/>
      <c r="F1053" s="7"/>
      <c r="O1053" s="7"/>
      <c r="P1053" s="7"/>
    </row>
    <row r="1054" spans="5:16" x14ac:dyDescent="0.2">
      <c r="E1054" s="7"/>
      <c r="F1054" s="7"/>
      <c r="O1054" s="7"/>
      <c r="P1054" s="7"/>
    </row>
    <row r="1055" spans="5:16" x14ac:dyDescent="0.2">
      <c r="E1055" s="7"/>
      <c r="F1055" s="7"/>
      <c r="O1055" s="7"/>
      <c r="P1055" s="7"/>
    </row>
    <row r="1056" spans="5:16" x14ac:dyDescent="0.2">
      <c r="E1056" s="7"/>
      <c r="F1056" s="7"/>
      <c r="O1056" s="7"/>
      <c r="P1056" s="7"/>
    </row>
    <row r="1057" spans="5:16" x14ac:dyDescent="0.2">
      <c r="E1057" s="7"/>
      <c r="F1057" s="7"/>
      <c r="O1057" s="7"/>
      <c r="P1057" s="7"/>
    </row>
    <row r="1058" spans="5:16" x14ac:dyDescent="0.2">
      <c r="E1058" s="7"/>
      <c r="F1058" s="7"/>
      <c r="O1058" s="7"/>
      <c r="P1058" s="7"/>
    </row>
    <row r="1059" spans="5:16" x14ac:dyDescent="0.2">
      <c r="E1059" s="7"/>
      <c r="F1059" s="7"/>
      <c r="O1059" s="7"/>
      <c r="P1059" s="7"/>
    </row>
    <row r="1060" spans="5:16" x14ac:dyDescent="0.2">
      <c r="E1060" s="7"/>
      <c r="F1060" s="7"/>
      <c r="O1060" s="7"/>
      <c r="P1060" s="7"/>
    </row>
    <row r="1061" spans="5:16" x14ac:dyDescent="0.2">
      <c r="E1061" s="7"/>
      <c r="F1061" s="7"/>
      <c r="O1061" s="7"/>
      <c r="P1061" s="7"/>
    </row>
    <row r="1062" spans="5:16" x14ac:dyDescent="0.2">
      <c r="E1062" s="7"/>
      <c r="F1062" s="7"/>
      <c r="O1062" s="7"/>
      <c r="P1062" s="7"/>
    </row>
    <row r="1063" spans="5:16" x14ac:dyDescent="0.2">
      <c r="E1063" s="7"/>
      <c r="F1063" s="7"/>
      <c r="O1063" s="7"/>
      <c r="P1063" s="7"/>
    </row>
    <row r="1064" spans="5:16" x14ac:dyDescent="0.2">
      <c r="E1064" s="7"/>
      <c r="F1064" s="7"/>
      <c r="O1064" s="7"/>
      <c r="P1064" s="7"/>
    </row>
    <row r="1065" spans="5:16" x14ac:dyDescent="0.2">
      <c r="E1065" s="7"/>
      <c r="F1065" s="7"/>
      <c r="O1065" s="7"/>
      <c r="P1065" s="7"/>
    </row>
    <row r="1066" spans="5:16" x14ac:dyDescent="0.2">
      <c r="E1066" s="7"/>
      <c r="F1066" s="7"/>
      <c r="O1066" s="7"/>
      <c r="P1066" s="7"/>
    </row>
    <row r="1067" spans="5:16" x14ac:dyDescent="0.2">
      <c r="E1067" s="7"/>
      <c r="F1067" s="7"/>
      <c r="O1067" s="7"/>
      <c r="P1067" s="7"/>
    </row>
    <row r="1068" spans="5:16" x14ac:dyDescent="0.2">
      <c r="E1068" s="7"/>
      <c r="F1068" s="7"/>
      <c r="O1068" s="7"/>
      <c r="P1068" s="7"/>
    </row>
    <row r="1069" spans="5:16" x14ac:dyDescent="0.2">
      <c r="E1069" s="7"/>
      <c r="F1069" s="7"/>
      <c r="O1069" s="7"/>
      <c r="P1069" s="7"/>
    </row>
    <row r="1070" spans="5:16" x14ac:dyDescent="0.2">
      <c r="E1070" s="7"/>
      <c r="F1070" s="7"/>
      <c r="O1070" s="7"/>
      <c r="P1070" s="7"/>
    </row>
    <row r="1071" spans="5:16" x14ac:dyDescent="0.2">
      <c r="E1071" s="7"/>
      <c r="F1071" s="7"/>
      <c r="O1071" s="7"/>
      <c r="P1071" s="7"/>
    </row>
    <row r="1072" spans="5:16" x14ac:dyDescent="0.2">
      <c r="E1072" s="7"/>
      <c r="F1072" s="7"/>
      <c r="O1072" s="7"/>
      <c r="P1072" s="7"/>
    </row>
    <row r="1073" spans="5:16" x14ac:dyDescent="0.2">
      <c r="E1073" s="7"/>
      <c r="F1073" s="7"/>
      <c r="O1073" s="7"/>
      <c r="P1073" s="7"/>
    </row>
    <row r="1074" spans="5:16" x14ac:dyDescent="0.2">
      <c r="E1074" s="7"/>
      <c r="F1074" s="7"/>
      <c r="O1074" s="7"/>
      <c r="P1074" s="7"/>
    </row>
    <row r="1075" spans="5:16" x14ac:dyDescent="0.2">
      <c r="E1075" s="7"/>
      <c r="F1075" s="7"/>
      <c r="O1075" s="7"/>
      <c r="P1075" s="7"/>
    </row>
    <row r="1076" spans="5:16" x14ac:dyDescent="0.2">
      <c r="E1076" s="7"/>
      <c r="F1076" s="7"/>
      <c r="O1076" s="7"/>
      <c r="P1076" s="7"/>
    </row>
    <row r="1077" spans="5:16" x14ac:dyDescent="0.2">
      <c r="E1077" s="7"/>
      <c r="F1077" s="7"/>
      <c r="O1077" s="7"/>
      <c r="P1077" s="7"/>
    </row>
    <row r="1078" spans="5:16" x14ac:dyDescent="0.2">
      <c r="E1078" s="7"/>
      <c r="F1078" s="7"/>
      <c r="O1078" s="7"/>
      <c r="P1078" s="7"/>
    </row>
    <row r="1079" spans="5:16" x14ac:dyDescent="0.2">
      <c r="E1079" s="7"/>
      <c r="F1079" s="7"/>
      <c r="O1079" s="7"/>
      <c r="P1079" s="7"/>
    </row>
    <row r="1080" spans="5:16" x14ac:dyDescent="0.2">
      <c r="E1080" s="7"/>
      <c r="F1080" s="7"/>
      <c r="O1080" s="7"/>
      <c r="P1080" s="7"/>
    </row>
    <row r="1081" spans="5:16" x14ac:dyDescent="0.2">
      <c r="E1081" s="7"/>
      <c r="F1081" s="7"/>
      <c r="O1081" s="7"/>
      <c r="P1081" s="7"/>
    </row>
    <row r="1082" spans="5:16" x14ac:dyDescent="0.2">
      <c r="E1082" s="7"/>
      <c r="F1082" s="7"/>
      <c r="O1082" s="7"/>
      <c r="P1082" s="7"/>
    </row>
    <row r="1083" spans="5:16" x14ac:dyDescent="0.2">
      <c r="E1083" s="7"/>
      <c r="F1083" s="7"/>
      <c r="O1083" s="7"/>
      <c r="P1083" s="7"/>
    </row>
    <row r="1084" spans="5:16" x14ac:dyDescent="0.2">
      <c r="E1084" s="7"/>
      <c r="F1084" s="7"/>
      <c r="O1084" s="7"/>
      <c r="P1084" s="7"/>
    </row>
  </sheetData>
  <pageMargins left="0.75" right="0.75" top="1" bottom="1" header="0.5" footer="0.5"/>
  <pageSetup scale="75" orientation="portrait" horizontalDpi="300" verticalDpi="300" r:id="rId1"/>
  <headerFooter alignWithMargins="0">
    <oddHeader xml:space="preserve">&amp;R&amp;D&amp;LReclaim 7.0 Project: Blank                    </oddHeader>
    <oddFooter>&amp;L&amp;F&amp;R&amp;P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BT1060"/>
  <sheetViews>
    <sheetView zoomScale="75" zoomScaleNormal="75" workbookViewId="0"/>
  </sheetViews>
  <sheetFormatPr defaultColWidth="9.77734375" defaultRowHeight="12.75" x14ac:dyDescent="0.2"/>
  <cols>
    <col min="1" max="1" width="1.88671875" style="7" customWidth="1"/>
    <col min="2" max="3" width="29.6640625" style="7" customWidth="1"/>
    <col min="4" max="4" width="5.21875" style="15" customWidth="1"/>
    <col min="5" max="5" width="8" style="5" customWidth="1"/>
    <col min="6" max="6" width="7" style="5" customWidth="1"/>
    <col min="7" max="7" width="5.6640625" style="5" customWidth="1"/>
    <col min="8" max="8" width="11.44140625" style="7" customWidth="1"/>
    <col min="9" max="9" width="5.21875" style="7" customWidth="1"/>
    <col min="10" max="10" width="6.109375" style="7" customWidth="1"/>
    <col min="11" max="11" width="6.77734375" style="7" customWidth="1"/>
    <col min="12" max="12" width="8.33203125" style="7" customWidth="1"/>
    <col min="13" max="13" width="11.44140625" style="7" customWidth="1"/>
    <col min="14" max="14" width="9.44140625" style="7" customWidth="1"/>
    <col min="15" max="15" width="3.33203125" style="7" customWidth="1"/>
    <col min="16" max="16" width="30.6640625" style="7" customWidth="1"/>
    <col min="17" max="17" width="14.88671875" style="15" customWidth="1"/>
    <col min="18" max="18" width="10.21875" style="5" customWidth="1"/>
    <col min="19" max="19" width="8.21875" style="5" customWidth="1"/>
    <col min="20" max="20" width="8.33203125" style="7" customWidth="1"/>
    <col min="21" max="21" width="11.44140625" style="7" customWidth="1"/>
    <col min="22" max="22" width="9.44140625" style="7" customWidth="1"/>
    <col min="23" max="23" width="3.33203125" style="7" customWidth="1"/>
    <col min="24" max="24" width="30.6640625" style="7" customWidth="1"/>
    <col min="25" max="25" width="14.88671875" style="7" customWidth="1"/>
    <col min="26" max="26" width="10.21875" style="7" customWidth="1"/>
    <col min="27" max="27" width="8.21875" style="7" customWidth="1"/>
    <col min="28" max="28" width="8.33203125" style="7" customWidth="1"/>
    <col min="29" max="29" width="11.44140625" style="7" customWidth="1"/>
    <col min="30" max="30" width="9.44140625" style="7" customWidth="1"/>
    <col min="31" max="31" width="3.33203125" style="7" customWidth="1"/>
    <col min="32" max="32" width="30.6640625" style="7" customWidth="1"/>
    <col min="33" max="33" width="14.88671875" style="7" customWidth="1"/>
    <col min="34" max="34" width="10.21875" style="7" customWidth="1"/>
    <col min="35" max="35" width="8.21875" style="7" customWidth="1"/>
    <col min="36" max="36" width="8.33203125" style="7" customWidth="1"/>
    <col min="37" max="37" width="11.44140625" style="7" customWidth="1"/>
    <col min="38" max="38" width="9.44140625" style="7" customWidth="1"/>
    <col min="39" max="39" width="3.33203125" style="7" customWidth="1"/>
    <col min="40" max="40" width="30.6640625" style="7" customWidth="1"/>
    <col min="41" max="41" width="14.88671875" style="7" customWidth="1"/>
    <col min="42" max="42" width="10.21875" style="7" customWidth="1"/>
    <col min="43" max="43" width="8.21875" style="7" customWidth="1"/>
    <col min="44" max="44" width="8.33203125" style="7" customWidth="1"/>
    <col min="45" max="45" width="11.44140625" style="7" customWidth="1"/>
    <col min="46" max="46" width="9.44140625" style="7" customWidth="1"/>
    <col min="47" max="47" width="3.33203125" style="7" customWidth="1"/>
    <col min="48" max="48" width="30.6640625" style="7" customWidth="1"/>
    <col min="49" max="49" width="14.88671875" style="7" customWidth="1"/>
    <col min="50" max="50" width="10.21875" style="7" customWidth="1"/>
    <col min="51" max="51" width="8.21875" style="7" customWidth="1"/>
    <col min="52" max="52" width="8.33203125" style="7" customWidth="1"/>
    <col min="53" max="53" width="11.44140625" style="7" customWidth="1"/>
    <col min="54" max="54" width="9.44140625" style="7" customWidth="1"/>
    <col min="55" max="16384" width="9.77734375" style="7"/>
  </cols>
  <sheetData>
    <row r="1" spans="1:72" s="114" customFormat="1" ht="24.75" customHeight="1" x14ac:dyDescent="0.2">
      <c r="A1" s="7">
        <v>1</v>
      </c>
      <c r="B1" s="400" t="s">
        <v>441</v>
      </c>
      <c r="C1" s="401"/>
      <c r="D1" s="390"/>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row>
    <row r="2" spans="1:72" s="21" customFormat="1" ht="5.0999999999999996" customHeight="1" thickBot="1" x14ac:dyDescent="0.25">
      <c r="A2" s="7"/>
      <c r="B2" s="52"/>
      <c r="C2" s="52"/>
      <c r="D2" s="53"/>
      <c r="E2" s="54"/>
      <c r="F2" s="54"/>
      <c r="G2" s="54"/>
      <c r="H2" s="55"/>
      <c r="I2" s="7"/>
      <c r="J2" s="7"/>
      <c r="K2" s="7"/>
      <c r="L2" s="7"/>
      <c r="M2" s="7"/>
    </row>
    <row r="3" spans="1:72" s="114" customFormat="1" ht="33" customHeight="1" x14ac:dyDescent="0.2">
      <c r="A3" s="7"/>
      <c r="B3" s="385" t="s">
        <v>4</v>
      </c>
      <c r="C3" s="385" t="s">
        <v>355</v>
      </c>
      <c r="D3" s="386" t="s">
        <v>199</v>
      </c>
      <c r="E3" s="387" t="s">
        <v>198</v>
      </c>
      <c r="F3" s="387" t="s">
        <v>200</v>
      </c>
      <c r="G3" s="388" t="s">
        <v>201</v>
      </c>
      <c r="H3" s="386" t="s">
        <v>202</v>
      </c>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row>
    <row r="4" spans="1:72" ht="15" customHeight="1" x14ac:dyDescent="0.2">
      <c r="B4" s="75" t="s">
        <v>279</v>
      </c>
      <c r="C4" s="75"/>
      <c r="D4" s="76"/>
      <c r="E4" s="75"/>
      <c r="F4" s="75"/>
      <c r="G4" s="75"/>
      <c r="H4" s="78"/>
      <c r="Q4" s="7"/>
      <c r="R4" s="7"/>
      <c r="S4" s="7"/>
    </row>
    <row r="5" spans="1:72" ht="15" customHeight="1" x14ac:dyDescent="0.2">
      <c r="B5" s="22" t="s">
        <v>280</v>
      </c>
      <c r="C5" s="22"/>
      <c r="D5" s="23" t="s">
        <v>583</v>
      </c>
      <c r="E5" s="22"/>
      <c r="F5" s="22" t="e">
        <f>NA()</f>
        <v>#N/A</v>
      </c>
      <c r="G5" s="22">
        <f t="shared" ref="G5:G19" si="0">IF(ISNA(F5),0,INDEX(IF(UPPER(RIGHT(F5,1))=Low,UnitCostLow, IF(UPPER(RIGHT(F5,1))=High,UnitCostHigh,UnitCostSpecified)),MATCH(UPPER(LEFT(F5,LEN(F5)-1)),CostCode,0)))</f>
        <v>0</v>
      </c>
      <c r="H5" s="24">
        <f t="shared" ref="H5:H19" si="1">G5*E5</f>
        <v>0</v>
      </c>
      <c r="Q5" s="7"/>
      <c r="R5" s="7"/>
      <c r="S5" s="7"/>
    </row>
    <row r="6" spans="1:72" ht="15" customHeight="1" x14ac:dyDescent="0.2">
      <c r="B6" s="22" t="s">
        <v>648</v>
      </c>
      <c r="C6" s="22"/>
      <c r="D6" s="23" t="s">
        <v>583</v>
      </c>
      <c r="E6" s="22"/>
      <c r="F6" s="22" t="e">
        <f>NA()</f>
        <v>#N/A</v>
      </c>
      <c r="G6" s="22">
        <f t="shared" si="0"/>
        <v>0</v>
      </c>
      <c r="H6" s="24">
        <f t="shared" si="1"/>
        <v>0</v>
      </c>
      <c r="Q6" s="7"/>
      <c r="R6" s="7"/>
      <c r="S6" s="7"/>
    </row>
    <row r="7" spans="1:72" ht="15" customHeight="1" x14ac:dyDescent="0.2">
      <c r="B7" s="367" t="s">
        <v>649</v>
      </c>
      <c r="C7" s="22"/>
      <c r="D7" s="23" t="s">
        <v>583</v>
      </c>
      <c r="E7" s="22"/>
      <c r="F7" s="22" t="e">
        <f>NA()</f>
        <v>#N/A</v>
      </c>
      <c r="G7" s="22">
        <f>IF(ISNA(F7),0,INDEX(IF(UPPER(RIGHT(F7,1))=Low,UnitCostLow, IF(UPPER(RIGHT(F7,1))=High,UnitCostHigh,UnitCostSpecified)),MATCH(UPPER(LEFT(F7,LEN(F7)-1)),CostCode,0)))</f>
        <v>0</v>
      </c>
      <c r="H7" s="24">
        <f>G7*E7</f>
        <v>0</v>
      </c>
      <c r="Q7" s="7"/>
      <c r="R7" s="7"/>
      <c r="S7" s="7"/>
    </row>
    <row r="8" spans="1:72" ht="15" customHeight="1" x14ac:dyDescent="0.2">
      <c r="B8" s="367" t="s">
        <v>650</v>
      </c>
      <c r="C8" s="22"/>
      <c r="D8" s="23" t="s">
        <v>583</v>
      </c>
      <c r="E8" s="22"/>
      <c r="F8" s="22" t="e">
        <f>NA()</f>
        <v>#N/A</v>
      </c>
      <c r="G8" s="22">
        <f>IF(ISNA(F8),0,INDEX(IF(UPPER(RIGHT(F8,1))=Low,UnitCostLow, IF(UPPER(RIGHT(F8,1))=High,UnitCostHigh,UnitCostSpecified)),MATCH(UPPER(LEFT(F8,LEN(F8)-1)),CostCode,0)))</f>
        <v>0</v>
      </c>
      <c r="H8" s="24">
        <f>G8*E8</f>
        <v>0</v>
      </c>
      <c r="Q8" s="7"/>
      <c r="R8" s="7"/>
      <c r="S8" s="7"/>
    </row>
    <row r="9" spans="1:72" ht="15" customHeight="1" x14ac:dyDescent="0.2">
      <c r="B9" s="22" t="s">
        <v>646</v>
      </c>
      <c r="C9" s="22"/>
      <c r="D9" s="23" t="s">
        <v>44</v>
      </c>
      <c r="E9" s="22"/>
      <c r="F9" s="22" t="e">
        <f>NA()</f>
        <v>#N/A</v>
      </c>
      <c r="G9" s="22">
        <f t="shared" si="0"/>
        <v>0</v>
      </c>
      <c r="H9" s="24">
        <f t="shared" si="1"/>
        <v>0</v>
      </c>
      <c r="Q9" s="7"/>
      <c r="R9" s="7"/>
      <c r="S9" s="7"/>
    </row>
    <row r="10" spans="1:72" ht="15" customHeight="1" x14ac:dyDescent="0.2">
      <c r="B10" s="22" t="s">
        <v>647</v>
      </c>
      <c r="C10" s="22"/>
      <c r="D10" s="23" t="s">
        <v>249</v>
      </c>
      <c r="E10" s="22"/>
      <c r="F10" s="22" t="e">
        <f>NA()</f>
        <v>#N/A</v>
      </c>
      <c r="G10" s="22">
        <f t="shared" ref="G10" si="2">IF(ISNA(F10),0,INDEX(IF(UPPER(RIGHT(F10,1))=Low,UnitCostLow, IF(UPPER(RIGHT(F10,1))=High,UnitCostHigh,UnitCostSpecified)),MATCH(UPPER(LEFT(F10,LEN(F10)-1)),CostCode,0)))</f>
        <v>0</v>
      </c>
      <c r="H10" s="24">
        <f t="shared" ref="H10" si="3">G10*E10</f>
        <v>0</v>
      </c>
      <c r="Q10" s="7"/>
      <c r="R10" s="7"/>
      <c r="S10" s="7"/>
    </row>
    <row r="11" spans="1:72" ht="15" customHeight="1" x14ac:dyDescent="0.2">
      <c r="B11" s="22" t="s">
        <v>281</v>
      </c>
      <c r="C11" s="22"/>
      <c r="D11" s="23" t="s">
        <v>9</v>
      </c>
      <c r="E11" s="22"/>
      <c r="F11" s="22" t="e">
        <f>NA()</f>
        <v>#N/A</v>
      </c>
      <c r="G11" s="22">
        <f t="shared" si="0"/>
        <v>0</v>
      </c>
      <c r="H11" s="24">
        <f t="shared" si="1"/>
        <v>0</v>
      </c>
      <c r="Q11" s="7"/>
      <c r="R11" s="7"/>
      <c r="S11" s="7"/>
    </row>
    <row r="12" spans="1:72" ht="15" customHeight="1" x14ac:dyDescent="0.2">
      <c r="B12" s="22" t="s">
        <v>284</v>
      </c>
      <c r="C12" s="22"/>
      <c r="D12" s="23" t="s">
        <v>249</v>
      </c>
      <c r="E12" s="22"/>
      <c r="F12" s="22" t="e">
        <f>NA()</f>
        <v>#N/A</v>
      </c>
      <c r="G12" s="22">
        <f t="shared" si="0"/>
        <v>0</v>
      </c>
      <c r="H12" s="24">
        <f t="shared" si="1"/>
        <v>0</v>
      </c>
      <c r="Q12" s="7"/>
      <c r="R12" s="7"/>
      <c r="S12" s="7"/>
    </row>
    <row r="13" spans="1:72" ht="15" customHeight="1" x14ac:dyDescent="0.2">
      <c r="B13" s="22" t="s">
        <v>285</v>
      </c>
      <c r="C13" s="22"/>
      <c r="D13" s="23" t="s">
        <v>249</v>
      </c>
      <c r="E13" s="22"/>
      <c r="F13" s="22" t="e">
        <f>NA()</f>
        <v>#N/A</v>
      </c>
      <c r="G13" s="22">
        <f t="shared" si="0"/>
        <v>0</v>
      </c>
      <c r="H13" s="24">
        <f t="shared" si="1"/>
        <v>0</v>
      </c>
      <c r="Q13" s="7"/>
      <c r="R13" s="7"/>
      <c r="S13" s="7"/>
    </row>
    <row r="14" spans="1:72" ht="15" customHeight="1" x14ac:dyDescent="0.2">
      <c r="B14" s="22" t="s">
        <v>282</v>
      </c>
      <c r="C14" s="22"/>
      <c r="D14" s="23" t="s">
        <v>249</v>
      </c>
      <c r="E14" s="22"/>
      <c r="F14" s="22" t="e">
        <f>NA()</f>
        <v>#N/A</v>
      </c>
      <c r="G14" s="22">
        <f t="shared" si="0"/>
        <v>0</v>
      </c>
      <c r="H14" s="24">
        <f t="shared" si="1"/>
        <v>0</v>
      </c>
      <c r="Q14" s="7"/>
      <c r="R14" s="7"/>
      <c r="S14" s="7"/>
    </row>
    <row r="15" spans="1:72" ht="15" customHeight="1" x14ac:dyDescent="0.2">
      <c r="B15" s="243" t="s">
        <v>283</v>
      </c>
      <c r="C15" s="243"/>
      <c r="D15" s="23" t="s">
        <v>249</v>
      </c>
      <c r="E15" s="22"/>
      <c r="F15" s="22" t="e">
        <f>NA()</f>
        <v>#N/A</v>
      </c>
      <c r="G15" s="22">
        <f t="shared" si="0"/>
        <v>0</v>
      </c>
      <c r="H15" s="24">
        <f t="shared" si="1"/>
        <v>0</v>
      </c>
      <c r="Q15" s="7"/>
      <c r="R15" s="7"/>
      <c r="S15" s="7"/>
    </row>
    <row r="16" spans="1:72" ht="15" customHeight="1" x14ac:dyDescent="0.2">
      <c r="B16" s="243" t="s">
        <v>567</v>
      </c>
      <c r="C16" s="243"/>
      <c r="D16" s="23" t="s">
        <v>9</v>
      </c>
      <c r="E16" s="22"/>
      <c r="F16" s="22" t="e">
        <f>NA()</f>
        <v>#N/A</v>
      </c>
      <c r="G16" s="22">
        <f t="shared" si="0"/>
        <v>0</v>
      </c>
      <c r="H16" s="24">
        <f t="shared" si="1"/>
        <v>0</v>
      </c>
      <c r="Q16" s="7"/>
      <c r="R16" s="7"/>
      <c r="S16" s="7"/>
    </row>
    <row r="17" spans="1:19" ht="15" customHeight="1" x14ac:dyDescent="0.2">
      <c r="B17" s="243" t="s">
        <v>443</v>
      </c>
      <c r="C17" s="243"/>
      <c r="D17" s="23" t="s">
        <v>9</v>
      </c>
      <c r="E17" s="22"/>
      <c r="F17" s="22" t="e">
        <f>NA()</f>
        <v>#N/A</v>
      </c>
      <c r="G17" s="22">
        <f t="shared" si="0"/>
        <v>0</v>
      </c>
      <c r="H17" s="24">
        <f t="shared" si="1"/>
        <v>0</v>
      </c>
      <c r="Q17" s="7"/>
      <c r="R17" s="7"/>
      <c r="S17" s="7"/>
    </row>
    <row r="18" spans="1:19" ht="15" customHeight="1" x14ac:dyDescent="0.2">
      <c r="B18" s="243" t="s">
        <v>566</v>
      </c>
      <c r="C18" s="59"/>
      <c r="D18" s="431"/>
      <c r="E18" s="236"/>
      <c r="F18" s="236" t="e">
        <f>NA()</f>
        <v>#N/A</v>
      </c>
      <c r="G18" s="236"/>
      <c r="H18" s="118">
        <f>AnnualTreat1Cost</f>
        <v>1E-4</v>
      </c>
      <c r="Q18" s="7"/>
      <c r="R18" s="7"/>
      <c r="S18" s="7"/>
    </row>
    <row r="19" spans="1:19" ht="15" customHeight="1" x14ac:dyDescent="0.2">
      <c r="B19" s="243" t="s">
        <v>252</v>
      </c>
      <c r="C19" s="243"/>
      <c r="D19" s="23" t="s">
        <v>9</v>
      </c>
      <c r="E19" s="22"/>
      <c r="F19" s="22" t="e">
        <f>NA()</f>
        <v>#N/A</v>
      </c>
      <c r="G19" s="22">
        <f t="shared" si="0"/>
        <v>0</v>
      </c>
      <c r="H19" s="24">
        <f t="shared" si="1"/>
        <v>0</v>
      </c>
      <c r="Q19" s="7"/>
      <c r="R19" s="7"/>
      <c r="S19" s="7"/>
    </row>
    <row r="20" spans="1:19" ht="15" customHeight="1" x14ac:dyDescent="0.2">
      <c r="B20" s="250"/>
      <c r="C20" s="250"/>
      <c r="D20" s="49"/>
      <c r="E20" s="40"/>
      <c r="F20" s="40"/>
      <c r="G20" s="49" t="s">
        <v>373</v>
      </c>
      <c r="H20" s="50">
        <f>SUM(H5:H19)</f>
        <v>1E-4</v>
      </c>
      <c r="Q20" s="7"/>
      <c r="R20" s="7"/>
      <c r="S20" s="7"/>
    </row>
    <row r="21" spans="1:19" s="111" customFormat="1" ht="15" customHeight="1" thickBot="1" x14ac:dyDescent="0.25">
      <c r="A21" s="7"/>
      <c r="B21" s="205" t="s">
        <v>444</v>
      </c>
      <c r="C21" s="204"/>
      <c r="D21" s="205" t="s">
        <v>66</v>
      </c>
      <c r="E21" s="206"/>
      <c r="F21" s="207"/>
      <c r="G21" s="462" t="s">
        <v>468</v>
      </c>
      <c r="H21" s="283">
        <f>H20*E21</f>
        <v>0</v>
      </c>
      <c r="I21" s="7"/>
      <c r="L21" s="7"/>
    </row>
    <row r="22" spans="1:19" x14ac:dyDescent="0.2">
      <c r="D22" s="7"/>
      <c r="E22" s="7"/>
      <c r="F22" s="7"/>
      <c r="Q22" s="7"/>
      <c r="R22" s="7"/>
      <c r="S22" s="7"/>
    </row>
    <row r="23" spans="1:19" x14ac:dyDescent="0.2">
      <c r="D23" s="7"/>
      <c r="E23" s="7"/>
      <c r="F23" s="7"/>
      <c r="Q23" s="7"/>
      <c r="R23" s="7"/>
      <c r="S23" s="7"/>
    </row>
    <row r="24" spans="1:19" x14ac:dyDescent="0.2">
      <c r="D24" s="7"/>
      <c r="E24" s="7"/>
      <c r="F24" s="7"/>
      <c r="Q24" s="7"/>
      <c r="R24" s="7"/>
      <c r="S24" s="7"/>
    </row>
    <row r="25" spans="1:19" x14ac:dyDescent="0.2">
      <c r="D25" s="7"/>
      <c r="E25" s="7"/>
      <c r="F25" s="7"/>
      <c r="Q25" s="7"/>
      <c r="R25" s="7"/>
      <c r="S25" s="7"/>
    </row>
    <row r="26" spans="1:19" x14ac:dyDescent="0.2">
      <c r="D26" s="7"/>
      <c r="E26" s="7"/>
      <c r="F26" s="7"/>
      <c r="Q26" s="7"/>
      <c r="R26" s="7"/>
      <c r="S26" s="7"/>
    </row>
    <row r="27" spans="1:19" x14ac:dyDescent="0.2">
      <c r="D27" s="7"/>
      <c r="E27" s="7"/>
      <c r="F27" s="7"/>
      <c r="Q27" s="7"/>
      <c r="R27" s="7"/>
      <c r="S27" s="7"/>
    </row>
    <row r="28" spans="1:19" x14ac:dyDescent="0.2">
      <c r="E28" s="7"/>
      <c r="F28" s="7"/>
      <c r="Q28" s="7"/>
      <c r="R28" s="7"/>
      <c r="S28" s="7"/>
    </row>
    <row r="29" spans="1:19" x14ac:dyDescent="0.2">
      <c r="E29" s="7"/>
      <c r="F29" s="7"/>
      <c r="Q29" s="7"/>
      <c r="R29" s="7"/>
      <c r="S29" s="7"/>
    </row>
    <row r="30" spans="1:19" x14ac:dyDescent="0.2">
      <c r="E30" s="7"/>
      <c r="F30" s="7"/>
      <c r="Q30" s="7"/>
      <c r="R30" s="7"/>
      <c r="S30" s="7"/>
    </row>
    <row r="31" spans="1:19" x14ac:dyDescent="0.2">
      <c r="E31" s="7"/>
      <c r="F31" s="7"/>
      <c r="Q31" s="7"/>
      <c r="R31" s="7"/>
      <c r="S31" s="7"/>
    </row>
    <row r="32" spans="1:19" x14ac:dyDescent="0.2">
      <c r="E32" s="7"/>
      <c r="F32" s="7"/>
      <c r="Q32" s="7"/>
      <c r="R32" s="7"/>
      <c r="S32" s="7"/>
    </row>
    <row r="33" spans="4:19" x14ac:dyDescent="0.2">
      <c r="E33" s="7"/>
      <c r="F33" s="7"/>
      <c r="Q33" s="7"/>
      <c r="R33" s="7"/>
      <c r="S33" s="7"/>
    </row>
    <row r="34" spans="4:19" x14ac:dyDescent="0.2">
      <c r="E34" s="7"/>
      <c r="F34" s="7"/>
      <c r="Q34" s="7"/>
      <c r="R34" s="7"/>
      <c r="S34" s="7"/>
    </row>
    <row r="35" spans="4:19" x14ac:dyDescent="0.2">
      <c r="D35" s="7"/>
      <c r="E35" s="7"/>
      <c r="F35" s="7"/>
      <c r="Q35" s="7"/>
      <c r="R35" s="7"/>
      <c r="S35" s="7"/>
    </row>
    <row r="36" spans="4:19" x14ac:dyDescent="0.2">
      <c r="D36" s="7"/>
      <c r="E36" s="7"/>
      <c r="F36" s="7"/>
      <c r="Q36" s="7"/>
      <c r="R36" s="7"/>
      <c r="S36" s="7"/>
    </row>
    <row r="37" spans="4:19" x14ac:dyDescent="0.2">
      <c r="D37" s="7"/>
      <c r="E37" s="7"/>
      <c r="F37" s="7"/>
      <c r="Q37" s="7"/>
      <c r="R37" s="7"/>
      <c r="S37" s="7"/>
    </row>
    <row r="38" spans="4:19" x14ac:dyDescent="0.2">
      <c r="D38" s="7"/>
      <c r="E38" s="7"/>
      <c r="F38" s="7"/>
      <c r="Q38" s="7"/>
      <c r="R38" s="7"/>
      <c r="S38" s="7"/>
    </row>
    <row r="39" spans="4:19" x14ac:dyDescent="0.2">
      <c r="D39" s="7"/>
      <c r="E39" s="7"/>
      <c r="F39" s="7"/>
      <c r="Q39" s="7"/>
      <c r="R39" s="7"/>
      <c r="S39" s="7"/>
    </row>
    <row r="40" spans="4:19" x14ac:dyDescent="0.2">
      <c r="D40" s="7"/>
      <c r="E40" s="7"/>
      <c r="F40" s="7"/>
      <c r="Q40" s="7"/>
      <c r="R40" s="7"/>
      <c r="S40" s="7"/>
    </row>
    <row r="41" spans="4:19" x14ac:dyDescent="0.2">
      <c r="D41" s="7"/>
      <c r="E41" s="7"/>
      <c r="F41" s="7"/>
      <c r="Q41" s="7"/>
      <c r="R41" s="7"/>
      <c r="S41" s="7"/>
    </row>
    <row r="42" spans="4:19" x14ac:dyDescent="0.2">
      <c r="D42" s="7"/>
      <c r="E42" s="7"/>
      <c r="F42" s="7"/>
      <c r="Q42" s="7"/>
      <c r="R42" s="7"/>
      <c r="S42" s="7"/>
    </row>
    <row r="43" spans="4:19" x14ac:dyDescent="0.2">
      <c r="D43" s="7"/>
      <c r="E43" s="7"/>
      <c r="F43" s="7"/>
      <c r="Q43" s="7"/>
      <c r="R43" s="7"/>
      <c r="S43" s="7"/>
    </row>
    <row r="44" spans="4:19" x14ac:dyDescent="0.2">
      <c r="D44" s="7"/>
      <c r="E44" s="7"/>
      <c r="F44" s="7"/>
      <c r="Q44" s="7"/>
      <c r="R44" s="7"/>
      <c r="S44" s="7"/>
    </row>
    <row r="45" spans="4:19" x14ac:dyDescent="0.2">
      <c r="D45" s="7"/>
      <c r="E45" s="7"/>
      <c r="F45" s="7"/>
      <c r="Q45" s="7"/>
      <c r="R45" s="7"/>
      <c r="S45" s="7"/>
    </row>
    <row r="46" spans="4:19" x14ac:dyDescent="0.2">
      <c r="D46" s="7"/>
      <c r="E46" s="7"/>
      <c r="F46" s="7"/>
      <c r="Q46" s="7"/>
      <c r="R46" s="7"/>
      <c r="S46" s="7"/>
    </row>
    <row r="47" spans="4:19" x14ac:dyDescent="0.2">
      <c r="D47" s="7"/>
      <c r="E47" s="7"/>
      <c r="F47" s="7"/>
      <c r="Q47" s="7"/>
      <c r="R47" s="7"/>
      <c r="S47" s="7"/>
    </row>
    <row r="48" spans="4:19" x14ac:dyDescent="0.2">
      <c r="D48" s="7"/>
      <c r="E48" s="7"/>
      <c r="F48" s="7"/>
      <c r="Q48" s="7"/>
      <c r="R48" s="7"/>
      <c r="S48" s="7"/>
    </row>
    <row r="49" spans="4:19" x14ac:dyDescent="0.2">
      <c r="D49" s="7"/>
      <c r="E49" s="7"/>
      <c r="F49" s="7"/>
      <c r="Q49" s="7"/>
      <c r="R49" s="7"/>
      <c r="S49" s="7"/>
    </row>
    <row r="50" spans="4:19" x14ac:dyDescent="0.2">
      <c r="D50" s="7"/>
      <c r="E50" s="7"/>
      <c r="F50" s="7"/>
      <c r="Q50" s="7"/>
      <c r="R50" s="7"/>
      <c r="S50" s="7"/>
    </row>
    <row r="51" spans="4:19" x14ac:dyDescent="0.2">
      <c r="D51" s="7"/>
      <c r="E51" s="7"/>
      <c r="F51" s="7"/>
      <c r="Q51" s="7"/>
      <c r="R51" s="7"/>
      <c r="S51" s="7"/>
    </row>
    <row r="52" spans="4:19" x14ac:dyDescent="0.2">
      <c r="D52" s="7"/>
      <c r="E52" s="7"/>
      <c r="F52" s="7"/>
      <c r="Q52" s="7"/>
      <c r="R52" s="7"/>
      <c r="S52" s="7"/>
    </row>
    <row r="53" spans="4:19" x14ac:dyDescent="0.2">
      <c r="D53" s="7"/>
      <c r="E53" s="7"/>
      <c r="F53" s="7"/>
      <c r="Q53" s="7"/>
      <c r="R53" s="7"/>
      <c r="S53" s="7"/>
    </row>
    <row r="54" spans="4:19" x14ac:dyDescent="0.2">
      <c r="D54" s="7"/>
      <c r="E54" s="7"/>
      <c r="F54" s="7"/>
      <c r="Q54" s="7"/>
      <c r="R54" s="7"/>
      <c r="S54" s="7"/>
    </row>
    <row r="55" spans="4:19" x14ac:dyDescent="0.2">
      <c r="D55" s="7"/>
      <c r="E55" s="7"/>
      <c r="F55" s="7"/>
      <c r="Q55" s="7"/>
      <c r="R55" s="7"/>
      <c r="S55" s="7"/>
    </row>
    <row r="56" spans="4:19" x14ac:dyDescent="0.2">
      <c r="D56" s="7"/>
      <c r="E56" s="7"/>
      <c r="F56" s="7"/>
      <c r="Q56" s="7"/>
      <c r="R56" s="7"/>
      <c r="S56" s="7"/>
    </row>
    <row r="57" spans="4:19" x14ac:dyDescent="0.2">
      <c r="D57" s="7"/>
      <c r="E57" s="7"/>
      <c r="F57" s="7"/>
      <c r="Q57" s="7"/>
      <c r="R57" s="7"/>
      <c r="S57" s="7"/>
    </row>
    <row r="58" spans="4:19" x14ac:dyDescent="0.2">
      <c r="D58" s="7"/>
      <c r="E58" s="7"/>
      <c r="F58" s="7"/>
      <c r="Q58" s="7"/>
      <c r="R58" s="7"/>
      <c r="S58" s="7"/>
    </row>
    <row r="59" spans="4:19" x14ac:dyDescent="0.2">
      <c r="D59" s="7"/>
      <c r="E59" s="7"/>
      <c r="F59" s="7"/>
      <c r="Q59" s="7"/>
      <c r="R59" s="7"/>
      <c r="S59" s="7"/>
    </row>
    <row r="60" spans="4:19" x14ac:dyDescent="0.2">
      <c r="D60" s="7"/>
      <c r="E60" s="7"/>
      <c r="F60" s="7"/>
      <c r="Q60" s="7"/>
      <c r="R60" s="7"/>
      <c r="S60" s="7"/>
    </row>
    <row r="61" spans="4:19" x14ac:dyDescent="0.2">
      <c r="D61" s="7"/>
      <c r="E61" s="7"/>
      <c r="F61" s="7"/>
      <c r="Q61" s="7"/>
      <c r="R61" s="7"/>
      <c r="S61" s="7"/>
    </row>
    <row r="62" spans="4:19" x14ac:dyDescent="0.2">
      <c r="D62" s="7"/>
      <c r="E62" s="7"/>
      <c r="F62" s="7"/>
      <c r="Q62" s="7"/>
      <c r="R62" s="7"/>
      <c r="S62" s="7"/>
    </row>
    <row r="63" spans="4:19" x14ac:dyDescent="0.2">
      <c r="D63" s="7"/>
      <c r="E63" s="7"/>
      <c r="F63" s="7"/>
      <c r="Q63" s="7"/>
      <c r="R63" s="7"/>
      <c r="S63" s="7"/>
    </row>
    <row r="64" spans="4:19" x14ac:dyDescent="0.2">
      <c r="D64" s="7"/>
      <c r="E64" s="7"/>
      <c r="F64" s="7"/>
      <c r="Q64" s="7"/>
      <c r="R64" s="7"/>
      <c r="S64" s="7"/>
    </row>
    <row r="65" spans="4:19" x14ac:dyDescent="0.2">
      <c r="D65" s="7"/>
      <c r="E65" s="7"/>
      <c r="F65" s="7"/>
      <c r="Q65" s="7"/>
      <c r="R65" s="7"/>
      <c r="S65" s="7"/>
    </row>
    <row r="66" spans="4:19" x14ac:dyDescent="0.2">
      <c r="D66" s="7"/>
      <c r="E66" s="7"/>
      <c r="F66" s="7"/>
      <c r="Q66" s="7"/>
      <c r="R66" s="7"/>
      <c r="S66" s="7"/>
    </row>
    <row r="67" spans="4:19" x14ac:dyDescent="0.2">
      <c r="D67" s="7"/>
      <c r="E67" s="7"/>
      <c r="F67" s="7"/>
      <c r="Q67" s="7"/>
      <c r="R67" s="7"/>
      <c r="S67" s="7"/>
    </row>
    <row r="68" spans="4:19" x14ac:dyDescent="0.2">
      <c r="D68" s="7"/>
      <c r="E68" s="7"/>
      <c r="F68" s="7"/>
      <c r="Q68" s="7"/>
      <c r="R68" s="7"/>
      <c r="S68" s="7"/>
    </row>
    <row r="69" spans="4:19" x14ac:dyDescent="0.2">
      <c r="D69" s="7"/>
      <c r="E69" s="7"/>
      <c r="F69" s="7"/>
      <c r="Q69" s="7"/>
      <c r="R69" s="7"/>
      <c r="S69" s="7"/>
    </row>
    <row r="70" spans="4:19" x14ac:dyDescent="0.2">
      <c r="D70" s="7"/>
      <c r="E70" s="7"/>
      <c r="F70" s="7"/>
      <c r="Q70" s="7"/>
      <c r="R70" s="7"/>
      <c r="S70" s="7"/>
    </row>
    <row r="71" spans="4:19" x14ac:dyDescent="0.2">
      <c r="D71" s="7"/>
      <c r="E71" s="7"/>
      <c r="F71" s="7"/>
      <c r="Q71" s="7"/>
      <c r="R71" s="7"/>
      <c r="S71" s="7"/>
    </row>
    <row r="72" spans="4:19" x14ac:dyDescent="0.2">
      <c r="D72" s="7"/>
      <c r="E72" s="7"/>
      <c r="F72" s="7"/>
      <c r="Q72" s="7"/>
      <c r="R72" s="7"/>
      <c r="S72" s="7"/>
    </row>
    <row r="73" spans="4:19" x14ac:dyDescent="0.2">
      <c r="D73" s="7"/>
      <c r="E73" s="7"/>
      <c r="F73" s="7"/>
      <c r="Q73" s="7"/>
      <c r="R73" s="7"/>
      <c r="S73" s="7"/>
    </row>
    <row r="74" spans="4:19" x14ac:dyDescent="0.2">
      <c r="D74" s="7"/>
      <c r="E74" s="7"/>
      <c r="F74" s="7"/>
      <c r="Q74" s="7"/>
      <c r="R74" s="7"/>
      <c r="S74" s="7"/>
    </row>
    <row r="75" spans="4:19" x14ac:dyDescent="0.2">
      <c r="D75" s="7"/>
      <c r="E75" s="7"/>
      <c r="F75" s="7"/>
      <c r="Q75" s="7"/>
      <c r="R75" s="7"/>
      <c r="S75" s="7"/>
    </row>
    <row r="76" spans="4:19" x14ac:dyDescent="0.2">
      <c r="D76" s="7"/>
      <c r="E76" s="7"/>
      <c r="F76" s="7"/>
      <c r="Q76" s="7"/>
      <c r="R76" s="7"/>
      <c r="S76" s="7"/>
    </row>
    <row r="77" spans="4:19" x14ac:dyDescent="0.2">
      <c r="D77" s="7"/>
      <c r="E77" s="7"/>
      <c r="F77" s="7"/>
      <c r="Q77" s="7"/>
      <c r="R77" s="7"/>
      <c r="S77" s="7"/>
    </row>
    <row r="78" spans="4:19" x14ac:dyDescent="0.2">
      <c r="D78" s="7"/>
      <c r="E78" s="7"/>
      <c r="F78" s="7"/>
      <c r="Q78" s="7"/>
      <c r="R78" s="7"/>
      <c r="S78" s="7"/>
    </row>
    <row r="79" spans="4:19" x14ac:dyDescent="0.2">
      <c r="D79" s="7"/>
      <c r="E79" s="7"/>
      <c r="F79" s="7"/>
      <c r="Q79" s="7"/>
      <c r="R79" s="7"/>
      <c r="S79" s="7"/>
    </row>
    <row r="80" spans="4:19" x14ac:dyDescent="0.2">
      <c r="D80" s="7"/>
      <c r="E80" s="7"/>
      <c r="F80" s="7"/>
      <c r="Q80" s="7"/>
      <c r="R80" s="7"/>
      <c r="S80" s="7"/>
    </row>
    <row r="81" spans="4:19" x14ac:dyDescent="0.2">
      <c r="D81" s="7"/>
      <c r="E81" s="7"/>
      <c r="F81" s="7"/>
      <c r="Q81" s="7"/>
      <c r="R81" s="7"/>
      <c r="S81" s="7"/>
    </row>
    <row r="82" spans="4:19" x14ac:dyDescent="0.2">
      <c r="D82" s="7"/>
      <c r="E82" s="7"/>
      <c r="F82" s="7"/>
      <c r="Q82" s="7"/>
      <c r="R82" s="7"/>
      <c r="S82" s="7"/>
    </row>
    <row r="83" spans="4:19" x14ac:dyDescent="0.2">
      <c r="D83" s="7"/>
      <c r="E83" s="7"/>
      <c r="F83" s="7"/>
      <c r="Q83" s="7"/>
      <c r="R83" s="7"/>
      <c r="S83" s="7"/>
    </row>
    <row r="84" spans="4:19" x14ac:dyDescent="0.2">
      <c r="D84" s="7"/>
      <c r="E84" s="7"/>
      <c r="F84" s="7"/>
      <c r="Q84" s="7"/>
      <c r="R84" s="7"/>
      <c r="S84" s="7"/>
    </row>
    <row r="85" spans="4:19" x14ac:dyDescent="0.2">
      <c r="D85" s="7"/>
      <c r="E85" s="7"/>
      <c r="F85" s="7"/>
      <c r="Q85" s="7"/>
      <c r="R85" s="7"/>
      <c r="S85" s="7"/>
    </row>
    <row r="86" spans="4:19" x14ac:dyDescent="0.2">
      <c r="D86" s="7"/>
      <c r="E86" s="7"/>
      <c r="F86" s="7"/>
      <c r="Q86" s="7"/>
      <c r="R86" s="7"/>
      <c r="S86" s="7"/>
    </row>
    <row r="87" spans="4:19" x14ac:dyDescent="0.2">
      <c r="D87" s="7"/>
      <c r="E87" s="7"/>
      <c r="F87" s="7"/>
      <c r="Q87" s="7"/>
      <c r="R87" s="7"/>
      <c r="S87" s="7"/>
    </row>
    <row r="88" spans="4:19" x14ac:dyDescent="0.2">
      <c r="D88" s="7"/>
      <c r="E88" s="7"/>
      <c r="F88" s="7"/>
      <c r="Q88" s="7"/>
      <c r="R88" s="7"/>
      <c r="S88" s="7"/>
    </row>
    <row r="89" spans="4:19" x14ac:dyDescent="0.2">
      <c r="D89" s="7"/>
      <c r="E89" s="7"/>
      <c r="F89" s="7"/>
      <c r="Q89" s="7"/>
      <c r="R89" s="7"/>
      <c r="S89" s="7"/>
    </row>
    <row r="90" spans="4:19" x14ac:dyDescent="0.2">
      <c r="D90" s="7"/>
      <c r="E90" s="7"/>
      <c r="F90" s="7"/>
      <c r="Q90" s="7"/>
      <c r="R90" s="7"/>
      <c r="S90" s="7"/>
    </row>
    <row r="91" spans="4:19" x14ac:dyDescent="0.2">
      <c r="D91" s="7"/>
      <c r="E91" s="7"/>
      <c r="F91" s="7"/>
      <c r="Q91" s="7"/>
      <c r="R91" s="7"/>
      <c r="S91" s="7"/>
    </row>
    <row r="92" spans="4:19" x14ac:dyDescent="0.2">
      <c r="D92" s="7"/>
      <c r="E92" s="7"/>
      <c r="F92" s="7"/>
      <c r="Q92" s="7"/>
      <c r="R92" s="7"/>
      <c r="S92" s="7"/>
    </row>
    <row r="93" spans="4:19" x14ac:dyDescent="0.2">
      <c r="E93" s="7"/>
      <c r="F93" s="7"/>
      <c r="R93" s="7"/>
      <c r="S93" s="7"/>
    </row>
    <row r="94" spans="4:19" x14ac:dyDescent="0.2">
      <c r="E94" s="7"/>
      <c r="F94" s="7"/>
      <c r="R94" s="7"/>
      <c r="S94" s="7"/>
    </row>
    <row r="95" spans="4:19" x14ac:dyDescent="0.2">
      <c r="E95" s="7"/>
      <c r="F95" s="7"/>
      <c r="R95" s="7"/>
      <c r="S95" s="7"/>
    </row>
    <row r="96" spans="4:19" x14ac:dyDescent="0.2">
      <c r="E96" s="7"/>
      <c r="F96" s="7"/>
      <c r="R96" s="7"/>
      <c r="S96" s="7"/>
    </row>
    <row r="97" spans="5:19" x14ac:dyDescent="0.2">
      <c r="E97" s="7"/>
      <c r="F97" s="7"/>
      <c r="R97" s="7"/>
      <c r="S97" s="7"/>
    </row>
    <row r="98" spans="5:19" x14ac:dyDescent="0.2">
      <c r="E98" s="7"/>
      <c r="F98" s="7"/>
      <c r="R98" s="7"/>
      <c r="S98" s="7"/>
    </row>
    <row r="99" spans="5:19" x14ac:dyDescent="0.2">
      <c r="E99" s="7"/>
      <c r="F99" s="7"/>
      <c r="R99" s="7"/>
      <c r="S99" s="7"/>
    </row>
    <row r="100" spans="5:19" x14ac:dyDescent="0.2">
      <c r="E100" s="7"/>
      <c r="F100" s="7"/>
      <c r="R100" s="7"/>
      <c r="S100" s="7"/>
    </row>
    <row r="101" spans="5:19" x14ac:dyDescent="0.2">
      <c r="E101" s="7"/>
      <c r="F101" s="7"/>
      <c r="R101" s="7"/>
      <c r="S101" s="7"/>
    </row>
    <row r="102" spans="5:19" x14ac:dyDescent="0.2">
      <c r="E102" s="7"/>
      <c r="F102" s="7"/>
      <c r="R102" s="7"/>
      <c r="S102" s="7"/>
    </row>
    <row r="103" spans="5:19" x14ac:dyDescent="0.2">
      <c r="E103" s="7"/>
      <c r="F103" s="7"/>
      <c r="R103" s="7"/>
      <c r="S103" s="7"/>
    </row>
    <row r="104" spans="5:19" x14ac:dyDescent="0.2">
      <c r="E104" s="7"/>
      <c r="F104" s="7"/>
      <c r="R104" s="7"/>
      <c r="S104" s="7"/>
    </row>
    <row r="105" spans="5:19" x14ac:dyDescent="0.2">
      <c r="E105" s="7"/>
      <c r="F105" s="7"/>
      <c r="R105" s="7"/>
      <c r="S105" s="7"/>
    </row>
    <row r="106" spans="5:19" x14ac:dyDescent="0.2">
      <c r="E106" s="7"/>
      <c r="F106" s="7"/>
      <c r="R106" s="7"/>
      <c r="S106" s="7"/>
    </row>
    <row r="107" spans="5:19" x14ac:dyDescent="0.2">
      <c r="E107" s="7"/>
      <c r="F107" s="7"/>
      <c r="R107" s="7"/>
      <c r="S107" s="7"/>
    </row>
    <row r="108" spans="5:19" x14ac:dyDescent="0.2">
      <c r="E108" s="7"/>
      <c r="F108" s="7"/>
      <c r="R108" s="7"/>
      <c r="S108" s="7"/>
    </row>
    <row r="109" spans="5:19" x14ac:dyDescent="0.2">
      <c r="E109" s="7"/>
      <c r="F109" s="7"/>
      <c r="R109" s="7"/>
      <c r="S109" s="7"/>
    </row>
    <row r="110" spans="5:19" x14ac:dyDescent="0.2">
      <c r="E110" s="7"/>
      <c r="F110" s="7"/>
      <c r="R110" s="7"/>
      <c r="S110" s="7"/>
    </row>
    <row r="111" spans="5:19" x14ac:dyDescent="0.2">
      <c r="E111" s="7"/>
      <c r="F111" s="7"/>
      <c r="R111" s="7"/>
      <c r="S111" s="7"/>
    </row>
    <row r="112" spans="5:19" x14ac:dyDescent="0.2">
      <c r="E112" s="7"/>
      <c r="F112" s="7"/>
      <c r="R112" s="7"/>
      <c r="S112" s="7"/>
    </row>
    <row r="113" spans="5:19" x14ac:dyDescent="0.2">
      <c r="E113" s="7"/>
      <c r="F113" s="7"/>
      <c r="R113" s="7"/>
      <c r="S113" s="7"/>
    </row>
    <row r="114" spans="5:19" x14ac:dyDescent="0.2">
      <c r="E114" s="7"/>
      <c r="F114" s="7"/>
      <c r="R114" s="7"/>
      <c r="S114" s="7"/>
    </row>
    <row r="115" spans="5:19" x14ac:dyDescent="0.2">
      <c r="E115" s="7"/>
      <c r="F115" s="7"/>
      <c r="R115" s="7"/>
      <c r="S115" s="7"/>
    </row>
    <row r="116" spans="5:19" x14ac:dyDescent="0.2">
      <c r="E116" s="7"/>
      <c r="F116" s="7"/>
      <c r="R116" s="7"/>
      <c r="S116" s="7"/>
    </row>
    <row r="117" spans="5:19" x14ac:dyDescent="0.2">
      <c r="E117" s="7"/>
      <c r="F117" s="7"/>
      <c r="R117" s="7"/>
      <c r="S117" s="7"/>
    </row>
    <row r="118" spans="5:19" x14ac:dyDescent="0.2">
      <c r="E118" s="7"/>
      <c r="F118" s="7"/>
      <c r="R118" s="7"/>
      <c r="S118" s="7"/>
    </row>
    <row r="119" spans="5:19" x14ac:dyDescent="0.2">
      <c r="E119" s="7"/>
      <c r="F119" s="7"/>
      <c r="R119" s="7"/>
      <c r="S119" s="7"/>
    </row>
    <row r="120" spans="5:19" x14ac:dyDescent="0.2">
      <c r="E120" s="7"/>
      <c r="F120" s="7"/>
      <c r="R120" s="7"/>
      <c r="S120" s="7"/>
    </row>
    <row r="121" spans="5:19" x14ac:dyDescent="0.2">
      <c r="E121" s="7"/>
      <c r="F121" s="7"/>
      <c r="R121" s="7"/>
      <c r="S121" s="7"/>
    </row>
    <row r="122" spans="5:19" x14ac:dyDescent="0.2">
      <c r="E122" s="7"/>
      <c r="F122" s="7"/>
      <c r="R122" s="7"/>
      <c r="S122" s="7"/>
    </row>
    <row r="123" spans="5:19" x14ac:dyDescent="0.2">
      <c r="E123" s="7"/>
      <c r="F123" s="7"/>
      <c r="R123" s="7"/>
      <c r="S123" s="7"/>
    </row>
    <row r="124" spans="5:19" x14ac:dyDescent="0.2">
      <c r="E124" s="7"/>
      <c r="F124" s="7"/>
      <c r="R124" s="7"/>
      <c r="S124" s="7"/>
    </row>
    <row r="125" spans="5:19" x14ac:dyDescent="0.2">
      <c r="E125" s="7"/>
      <c r="F125" s="7"/>
      <c r="R125" s="7"/>
      <c r="S125" s="7"/>
    </row>
    <row r="126" spans="5:19" x14ac:dyDescent="0.2">
      <c r="E126" s="7"/>
      <c r="F126" s="7"/>
      <c r="R126" s="7"/>
      <c r="S126" s="7"/>
    </row>
    <row r="127" spans="5:19" x14ac:dyDescent="0.2">
      <c r="E127" s="7"/>
      <c r="F127" s="7"/>
      <c r="R127" s="7"/>
      <c r="S127" s="7"/>
    </row>
    <row r="128" spans="5:19" x14ac:dyDescent="0.2">
      <c r="E128" s="7"/>
      <c r="F128" s="7"/>
      <c r="R128" s="7"/>
      <c r="S128" s="7"/>
    </row>
    <row r="129" spans="5:19" x14ac:dyDescent="0.2">
      <c r="E129" s="7"/>
      <c r="F129" s="7"/>
      <c r="R129" s="7"/>
      <c r="S129" s="7"/>
    </row>
    <row r="130" spans="5:19" x14ac:dyDescent="0.2">
      <c r="E130" s="7"/>
      <c r="F130" s="7"/>
      <c r="R130" s="7"/>
      <c r="S130" s="7"/>
    </row>
    <row r="131" spans="5:19" x14ac:dyDescent="0.2">
      <c r="E131" s="7"/>
      <c r="F131" s="7"/>
      <c r="R131" s="7"/>
      <c r="S131" s="7"/>
    </row>
    <row r="132" spans="5:19" x14ac:dyDescent="0.2">
      <c r="E132" s="7"/>
      <c r="F132" s="7"/>
      <c r="R132" s="7"/>
      <c r="S132" s="7"/>
    </row>
    <row r="133" spans="5:19" x14ac:dyDescent="0.2">
      <c r="E133" s="7"/>
      <c r="F133" s="7"/>
      <c r="R133" s="7"/>
      <c r="S133" s="7"/>
    </row>
    <row r="134" spans="5:19" x14ac:dyDescent="0.2">
      <c r="E134" s="7"/>
      <c r="F134" s="7"/>
      <c r="R134" s="7"/>
      <c r="S134" s="7"/>
    </row>
    <row r="135" spans="5:19" x14ac:dyDescent="0.2">
      <c r="E135" s="7"/>
      <c r="F135" s="7"/>
      <c r="R135" s="7"/>
      <c r="S135" s="7"/>
    </row>
    <row r="136" spans="5:19" x14ac:dyDescent="0.2">
      <c r="E136" s="7"/>
      <c r="F136" s="7"/>
      <c r="R136" s="7"/>
      <c r="S136" s="7"/>
    </row>
    <row r="137" spans="5:19" x14ac:dyDescent="0.2">
      <c r="E137" s="7"/>
      <c r="F137" s="7"/>
      <c r="R137" s="7"/>
      <c r="S137" s="7"/>
    </row>
    <row r="138" spans="5:19" x14ac:dyDescent="0.2">
      <c r="E138" s="7"/>
      <c r="F138" s="7"/>
      <c r="R138" s="7"/>
      <c r="S138" s="7"/>
    </row>
    <row r="139" spans="5:19" x14ac:dyDescent="0.2">
      <c r="E139" s="7"/>
      <c r="F139" s="7"/>
      <c r="R139" s="7"/>
      <c r="S139" s="7"/>
    </row>
    <row r="140" spans="5:19" x14ac:dyDescent="0.2">
      <c r="E140" s="7"/>
      <c r="F140" s="7"/>
      <c r="R140" s="7"/>
      <c r="S140" s="7"/>
    </row>
    <row r="141" spans="5:19" x14ac:dyDescent="0.2">
      <c r="E141" s="7"/>
      <c r="F141" s="7"/>
      <c r="R141" s="7"/>
      <c r="S141" s="7"/>
    </row>
    <row r="142" spans="5:19" x14ac:dyDescent="0.2">
      <c r="E142" s="7"/>
      <c r="F142" s="7"/>
      <c r="R142" s="7"/>
      <c r="S142" s="7"/>
    </row>
    <row r="143" spans="5:19" x14ac:dyDescent="0.2">
      <c r="E143" s="7"/>
      <c r="F143" s="7"/>
      <c r="R143" s="7"/>
      <c r="S143" s="7"/>
    </row>
    <row r="144" spans="5:19" x14ac:dyDescent="0.2">
      <c r="E144" s="7"/>
      <c r="F144" s="7"/>
      <c r="R144" s="7"/>
      <c r="S144" s="7"/>
    </row>
    <row r="145" spans="5:19" x14ac:dyDescent="0.2">
      <c r="E145" s="7"/>
      <c r="F145" s="7"/>
      <c r="R145" s="7"/>
      <c r="S145" s="7"/>
    </row>
    <row r="146" spans="5:19" x14ac:dyDescent="0.2">
      <c r="E146" s="7"/>
      <c r="F146" s="7"/>
      <c r="R146" s="7"/>
      <c r="S146" s="7"/>
    </row>
    <row r="147" spans="5:19" x14ac:dyDescent="0.2">
      <c r="E147" s="7"/>
      <c r="F147" s="7"/>
      <c r="R147" s="7"/>
      <c r="S147" s="7"/>
    </row>
    <row r="148" spans="5:19" x14ac:dyDescent="0.2">
      <c r="E148" s="7"/>
      <c r="F148" s="7"/>
      <c r="R148" s="7"/>
      <c r="S148" s="7"/>
    </row>
    <row r="149" spans="5:19" x14ac:dyDescent="0.2">
      <c r="E149" s="7"/>
      <c r="F149" s="7"/>
      <c r="R149" s="7"/>
      <c r="S149" s="7"/>
    </row>
    <row r="150" spans="5:19" x14ac:dyDescent="0.2">
      <c r="E150" s="7"/>
      <c r="F150" s="7"/>
      <c r="R150" s="7"/>
      <c r="S150" s="7"/>
    </row>
    <row r="151" spans="5:19" x14ac:dyDescent="0.2">
      <c r="E151" s="7"/>
      <c r="F151" s="7"/>
      <c r="R151" s="7"/>
      <c r="S151" s="7"/>
    </row>
    <row r="152" spans="5:19" x14ac:dyDescent="0.2">
      <c r="E152" s="7"/>
      <c r="F152" s="7"/>
      <c r="R152" s="7"/>
      <c r="S152" s="7"/>
    </row>
    <row r="153" spans="5:19" x14ac:dyDescent="0.2">
      <c r="E153" s="7"/>
      <c r="F153" s="7"/>
      <c r="R153" s="7"/>
      <c r="S153" s="7"/>
    </row>
    <row r="154" spans="5:19" x14ac:dyDescent="0.2">
      <c r="E154" s="7"/>
      <c r="F154" s="7"/>
      <c r="R154" s="7"/>
      <c r="S154" s="7"/>
    </row>
    <row r="155" spans="5:19" x14ac:dyDescent="0.2">
      <c r="E155" s="7"/>
      <c r="F155" s="7"/>
      <c r="R155" s="7"/>
      <c r="S155" s="7"/>
    </row>
    <row r="156" spans="5:19" x14ac:dyDescent="0.2">
      <c r="E156" s="7"/>
      <c r="F156" s="7"/>
      <c r="R156" s="7"/>
      <c r="S156" s="7"/>
    </row>
    <row r="157" spans="5:19" x14ac:dyDescent="0.2">
      <c r="E157" s="7"/>
      <c r="F157" s="7"/>
      <c r="R157" s="7"/>
      <c r="S157" s="7"/>
    </row>
    <row r="158" spans="5:19" x14ac:dyDescent="0.2">
      <c r="E158" s="7"/>
      <c r="F158" s="7"/>
      <c r="R158" s="7"/>
      <c r="S158" s="7"/>
    </row>
    <row r="159" spans="5:19" x14ac:dyDescent="0.2">
      <c r="E159" s="7"/>
      <c r="F159" s="7"/>
      <c r="R159" s="7"/>
      <c r="S159" s="7"/>
    </row>
    <row r="160" spans="5:19" x14ac:dyDescent="0.2">
      <c r="E160" s="7"/>
      <c r="F160" s="7"/>
      <c r="R160" s="7"/>
      <c r="S160" s="7"/>
    </row>
    <row r="161" spans="5:19" x14ac:dyDescent="0.2">
      <c r="E161" s="7"/>
      <c r="F161" s="7"/>
      <c r="R161" s="7"/>
      <c r="S161" s="7"/>
    </row>
    <row r="162" spans="5:19" x14ac:dyDescent="0.2">
      <c r="E162" s="7"/>
      <c r="F162" s="7"/>
      <c r="R162" s="7"/>
      <c r="S162" s="7"/>
    </row>
    <row r="163" spans="5:19" x14ac:dyDescent="0.2">
      <c r="E163" s="7"/>
      <c r="F163" s="7"/>
      <c r="R163" s="7"/>
      <c r="S163" s="7"/>
    </row>
    <row r="164" spans="5:19" x14ac:dyDescent="0.2">
      <c r="E164" s="7"/>
      <c r="F164" s="7"/>
      <c r="R164" s="7"/>
      <c r="S164" s="7"/>
    </row>
    <row r="165" spans="5:19" x14ac:dyDescent="0.2">
      <c r="E165" s="7"/>
      <c r="F165" s="7"/>
      <c r="R165" s="7"/>
      <c r="S165" s="7"/>
    </row>
    <row r="166" spans="5:19" x14ac:dyDescent="0.2">
      <c r="E166" s="7"/>
      <c r="F166" s="7"/>
      <c r="R166" s="7"/>
      <c r="S166" s="7"/>
    </row>
    <row r="167" spans="5:19" x14ac:dyDescent="0.2">
      <c r="E167" s="7"/>
      <c r="F167" s="7"/>
      <c r="R167" s="7"/>
      <c r="S167" s="7"/>
    </row>
    <row r="168" spans="5:19" x14ac:dyDescent="0.2">
      <c r="E168" s="7"/>
      <c r="F168" s="7"/>
      <c r="R168" s="7"/>
      <c r="S168" s="7"/>
    </row>
    <row r="169" spans="5:19" x14ac:dyDescent="0.2">
      <c r="E169" s="7"/>
      <c r="F169" s="7"/>
      <c r="R169" s="7"/>
      <c r="S169" s="7"/>
    </row>
    <row r="170" spans="5:19" x14ac:dyDescent="0.2">
      <c r="E170" s="7"/>
      <c r="F170" s="7"/>
      <c r="R170" s="7"/>
      <c r="S170" s="7"/>
    </row>
    <row r="171" spans="5:19" x14ac:dyDescent="0.2">
      <c r="E171" s="7"/>
      <c r="F171" s="7"/>
      <c r="R171" s="7"/>
      <c r="S171" s="7"/>
    </row>
    <row r="172" spans="5:19" x14ac:dyDescent="0.2">
      <c r="E172" s="7"/>
      <c r="F172" s="7"/>
      <c r="R172" s="7"/>
      <c r="S172" s="7"/>
    </row>
    <row r="173" spans="5:19" x14ac:dyDescent="0.2">
      <c r="E173" s="7"/>
      <c r="F173" s="7"/>
      <c r="R173" s="7"/>
      <c r="S173" s="7"/>
    </row>
    <row r="174" spans="5:19" x14ac:dyDescent="0.2">
      <c r="E174" s="7"/>
      <c r="F174" s="7"/>
      <c r="R174" s="7"/>
      <c r="S174" s="7"/>
    </row>
    <row r="175" spans="5:19" x14ac:dyDescent="0.2">
      <c r="E175" s="7"/>
      <c r="F175" s="7"/>
      <c r="R175" s="7"/>
      <c r="S175" s="7"/>
    </row>
    <row r="176" spans="5:19" x14ac:dyDescent="0.2">
      <c r="E176" s="7"/>
      <c r="F176" s="7"/>
      <c r="R176" s="7"/>
      <c r="S176" s="7"/>
    </row>
    <row r="177" spans="5:19" x14ac:dyDescent="0.2">
      <c r="E177" s="7"/>
      <c r="F177" s="7"/>
      <c r="R177" s="7"/>
      <c r="S177" s="7"/>
    </row>
    <row r="178" spans="5:19" x14ac:dyDescent="0.2">
      <c r="E178" s="7"/>
      <c r="F178" s="7"/>
      <c r="R178" s="7"/>
      <c r="S178" s="7"/>
    </row>
    <row r="179" spans="5:19" x14ac:dyDescent="0.2">
      <c r="E179" s="7"/>
      <c r="F179" s="7"/>
      <c r="R179" s="7"/>
      <c r="S179" s="7"/>
    </row>
    <row r="180" spans="5:19" x14ac:dyDescent="0.2">
      <c r="E180" s="7"/>
      <c r="F180" s="7"/>
      <c r="R180" s="7"/>
      <c r="S180" s="7"/>
    </row>
    <row r="181" spans="5:19" x14ac:dyDescent="0.2">
      <c r="E181" s="7"/>
      <c r="F181" s="7"/>
      <c r="R181" s="7"/>
      <c r="S181" s="7"/>
    </row>
    <row r="182" spans="5:19" x14ac:dyDescent="0.2">
      <c r="E182" s="7"/>
      <c r="F182" s="7"/>
      <c r="R182" s="7"/>
      <c r="S182" s="7"/>
    </row>
    <row r="183" spans="5:19" x14ac:dyDescent="0.2">
      <c r="E183" s="7"/>
      <c r="F183" s="7"/>
      <c r="R183" s="7"/>
      <c r="S183" s="7"/>
    </row>
    <row r="184" spans="5:19" x14ac:dyDescent="0.2">
      <c r="E184" s="7"/>
      <c r="F184" s="7"/>
      <c r="R184" s="7"/>
      <c r="S184" s="7"/>
    </row>
    <row r="185" spans="5:19" x14ac:dyDescent="0.2">
      <c r="E185" s="7"/>
      <c r="F185" s="7"/>
      <c r="R185" s="7"/>
      <c r="S185" s="7"/>
    </row>
    <row r="186" spans="5:19" x14ac:dyDescent="0.2">
      <c r="E186" s="7"/>
      <c r="F186" s="7"/>
      <c r="R186" s="7"/>
      <c r="S186" s="7"/>
    </row>
    <row r="187" spans="5:19" x14ac:dyDescent="0.2">
      <c r="E187" s="7"/>
      <c r="F187" s="7"/>
      <c r="R187" s="7"/>
      <c r="S187" s="7"/>
    </row>
    <row r="188" spans="5:19" x14ac:dyDescent="0.2">
      <c r="E188" s="7"/>
      <c r="F188" s="7"/>
      <c r="R188" s="7"/>
      <c r="S188" s="7"/>
    </row>
    <row r="189" spans="5:19" x14ac:dyDescent="0.2">
      <c r="E189" s="7"/>
      <c r="F189" s="7"/>
      <c r="R189" s="7"/>
      <c r="S189" s="7"/>
    </row>
    <row r="190" spans="5:19" x14ac:dyDescent="0.2">
      <c r="E190" s="7"/>
      <c r="F190" s="7"/>
      <c r="R190" s="7"/>
      <c r="S190" s="7"/>
    </row>
    <row r="191" spans="5:19" x14ac:dyDescent="0.2">
      <c r="E191" s="7"/>
      <c r="F191" s="7"/>
      <c r="R191" s="7"/>
      <c r="S191" s="7"/>
    </row>
    <row r="192" spans="5:19" x14ac:dyDescent="0.2">
      <c r="E192" s="7"/>
      <c r="F192" s="7"/>
      <c r="R192" s="7"/>
      <c r="S192" s="7"/>
    </row>
    <row r="193" spans="5:19" x14ac:dyDescent="0.2">
      <c r="E193" s="7"/>
      <c r="F193" s="7"/>
      <c r="R193" s="7"/>
      <c r="S193" s="7"/>
    </row>
    <row r="194" spans="5:19" x14ac:dyDescent="0.2">
      <c r="E194" s="7"/>
      <c r="F194" s="7"/>
      <c r="R194" s="7"/>
      <c r="S194" s="7"/>
    </row>
    <row r="195" spans="5:19" x14ac:dyDescent="0.2">
      <c r="E195" s="7"/>
      <c r="F195" s="7"/>
      <c r="R195" s="7"/>
      <c r="S195" s="7"/>
    </row>
    <row r="196" spans="5:19" x14ac:dyDescent="0.2">
      <c r="E196" s="7"/>
      <c r="F196" s="7"/>
      <c r="R196" s="7"/>
      <c r="S196" s="7"/>
    </row>
    <row r="197" spans="5:19" x14ac:dyDescent="0.2">
      <c r="E197" s="7"/>
      <c r="F197" s="7"/>
      <c r="R197" s="7"/>
      <c r="S197" s="7"/>
    </row>
    <row r="198" spans="5:19" x14ac:dyDescent="0.2">
      <c r="E198" s="7"/>
      <c r="F198" s="7"/>
      <c r="R198" s="7"/>
      <c r="S198" s="7"/>
    </row>
    <row r="199" spans="5:19" x14ac:dyDescent="0.2">
      <c r="E199" s="7"/>
      <c r="F199" s="7"/>
      <c r="R199" s="7"/>
      <c r="S199" s="7"/>
    </row>
    <row r="200" spans="5:19" x14ac:dyDescent="0.2">
      <c r="E200" s="7"/>
      <c r="F200" s="7"/>
      <c r="R200" s="7"/>
      <c r="S200" s="7"/>
    </row>
    <row r="201" spans="5:19" x14ac:dyDescent="0.2">
      <c r="E201" s="7"/>
      <c r="F201" s="7"/>
      <c r="R201" s="7"/>
      <c r="S201" s="7"/>
    </row>
    <row r="202" spans="5:19" x14ac:dyDescent="0.2">
      <c r="E202" s="7"/>
      <c r="F202" s="7"/>
      <c r="R202" s="7"/>
      <c r="S202" s="7"/>
    </row>
    <row r="203" spans="5:19" x14ac:dyDescent="0.2">
      <c r="E203" s="7"/>
      <c r="F203" s="7"/>
      <c r="R203" s="7"/>
      <c r="S203" s="7"/>
    </row>
    <row r="204" spans="5:19" x14ac:dyDescent="0.2">
      <c r="E204" s="7"/>
      <c r="F204" s="7"/>
      <c r="R204" s="7"/>
      <c r="S204" s="7"/>
    </row>
    <row r="205" spans="5:19" x14ac:dyDescent="0.2">
      <c r="E205" s="7"/>
      <c r="F205" s="7"/>
      <c r="R205" s="7"/>
      <c r="S205" s="7"/>
    </row>
    <row r="206" spans="5:19" x14ac:dyDescent="0.2">
      <c r="E206" s="7"/>
      <c r="F206" s="7"/>
      <c r="R206" s="7"/>
      <c r="S206" s="7"/>
    </row>
    <row r="207" spans="5:19" x14ac:dyDescent="0.2">
      <c r="E207" s="7"/>
      <c r="F207" s="7"/>
      <c r="R207" s="7"/>
      <c r="S207" s="7"/>
    </row>
    <row r="208" spans="5:19" x14ac:dyDescent="0.2">
      <c r="E208" s="7"/>
      <c r="F208" s="7"/>
      <c r="R208" s="7"/>
      <c r="S208" s="7"/>
    </row>
    <row r="209" spans="5:19" x14ac:dyDescent="0.2">
      <c r="E209" s="7"/>
      <c r="F209" s="7"/>
      <c r="R209" s="7"/>
      <c r="S209" s="7"/>
    </row>
    <row r="210" spans="5:19" x14ac:dyDescent="0.2">
      <c r="E210" s="7"/>
      <c r="F210" s="7"/>
      <c r="R210" s="7"/>
      <c r="S210" s="7"/>
    </row>
    <row r="211" spans="5:19" x14ac:dyDescent="0.2">
      <c r="E211" s="7"/>
      <c r="F211" s="7"/>
      <c r="R211" s="7"/>
      <c r="S211" s="7"/>
    </row>
    <row r="212" spans="5:19" x14ac:dyDescent="0.2">
      <c r="E212" s="7"/>
      <c r="F212" s="7"/>
      <c r="R212" s="7"/>
      <c r="S212" s="7"/>
    </row>
    <row r="213" spans="5:19" x14ac:dyDescent="0.2">
      <c r="E213" s="7"/>
      <c r="F213" s="7"/>
      <c r="R213" s="7"/>
      <c r="S213" s="7"/>
    </row>
    <row r="214" spans="5:19" x14ac:dyDescent="0.2">
      <c r="E214" s="7"/>
      <c r="F214" s="7"/>
      <c r="R214" s="7"/>
      <c r="S214" s="7"/>
    </row>
    <row r="215" spans="5:19" x14ac:dyDescent="0.2">
      <c r="E215" s="7"/>
      <c r="F215" s="7"/>
      <c r="R215" s="7"/>
      <c r="S215" s="7"/>
    </row>
    <row r="216" spans="5:19" x14ac:dyDescent="0.2">
      <c r="E216" s="7"/>
      <c r="F216" s="7"/>
      <c r="R216" s="7"/>
      <c r="S216" s="7"/>
    </row>
    <row r="217" spans="5:19" x14ac:dyDescent="0.2">
      <c r="E217" s="7"/>
      <c r="F217" s="7"/>
      <c r="R217" s="7"/>
      <c r="S217" s="7"/>
    </row>
    <row r="218" spans="5:19" x14ac:dyDescent="0.2">
      <c r="E218" s="7"/>
      <c r="F218" s="7"/>
      <c r="R218" s="7"/>
      <c r="S218" s="7"/>
    </row>
    <row r="219" spans="5:19" x14ac:dyDescent="0.2">
      <c r="E219" s="7"/>
      <c r="F219" s="7"/>
      <c r="R219" s="7"/>
      <c r="S219" s="7"/>
    </row>
    <row r="220" spans="5:19" x14ac:dyDescent="0.2">
      <c r="E220" s="7"/>
      <c r="F220" s="7"/>
      <c r="R220" s="7"/>
      <c r="S220" s="7"/>
    </row>
    <row r="221" spans="5:19" x14ac:dyDescent="0.2">
      <c r="E221" s="7"/>
      <c r="F221" s="7"/>
      <c r="R221" s="7"/>
      <c r="S221" s="7"/>
    </row>
    <row r="222" spans="5:19" x14ac:dyDescent="0.2">
      <c r="E222" s="7"/>
      <c r="F222" s="7"/>
      <c r="R222" s="7"/>
      <c r="S222" s="7"/>
    </row>
    <row r="223" spans="5:19" x14ac:dyDescent="0.2">
      <c r="E223" s="7"/>
      <c r="F223" s="7"/>
      <c r="R223" s="7"/>
      <c r="S223" s="7"/>
    </row>
    <row r="224" spans="5:19" x14ac:dyDescent="0.2">
      <c r="E224" s="7"/>
      <c r="F224" s="7"/>
      <c r="R224" s="7"/>
      <c r="S224" s="7"/>
    </row>
    <row r="225" spans="5:19" x14ac:dyDescent="0.2">
      <c r="E225" s="7"/>
      <c r="F225" s="7"/>
      <c r="R225" s="7"/>
      <c r="S225" s="7"/>
    </row>
    <row r="226" spans="5:19" x14ac:dyDescent="0.2">
      <c r="E226" s="7"/>
      <c r="F226" s="7"/>
      <c r="R226" s="7"/>
      <c r="S226" s="7"/>
    </row>
    <row r="227" spans="5:19" x14ac:dyDescent="0.2">
      <c r="E227" s="7"/>
      <c r="F227" s="7"/>
      <c r="R227" s="7"/>
      <c r="S227" s="7"/>
    </row>
    <row r="228" spans="5:19" x14ac:dyDescent="0.2">
      <c r="E228" s="7"/>
      <c r="F228" s="7"/>
      <c r="R228" s="7"/>
      <c r="S228" s="7"/>
    </row>
    <row r="229" spans="5:19" x14ac:dyDescent="0.2">
      <c r="E229" s="7"/>
      <c r="F229" s="7"/>
      <c r="R229" s="7"/>
      <c r="S229" s="7"/>
    </row>
    <row r="230" spans="5:19" x14ac:dyDescent="0.2">
      <c r="E230" s="7"/>
      <c r="F230" s="7"/>
      <c r="R230" s="7"/>
      <c r="S230" s="7"/>
    </row>
    <row r="231" spans="5:19" x14ac:dyDescent="0.2">
      <c r="E231" s="7"/>
      <c r="F231" s="7"/>
      <c r="R231" s="7"/>
      <c r="S231" s="7"/>
    </row>
    <row r="232" spans="5:19" x14ac:dyDescent="0.2">
      <c r="E232" s="7"/>
      <c r="F232" s="7"/>
      <c r="R232" s="7"/>
      <c r="S232" s="7"/>
    </row>
    <row r="233" spans="5:19" x14ac:dyDescent="0.2">
      <c r="E233" s="7"/>
      <c r="F233" s="7"/>
      <c r="R233" s="7"/>
      <c r="S233" s="7"/>
    </row>
    <row r="234" spans="5:19" x14ac:dyDescent="0.2">
      <c r="E234" s="7"/>
      <c r="F234" s="7"/>
      <c r="R234" s="7"/>
      <c r="S234" s="7"/>
    </row>
    <row r="235" spans="5:19" x14ac:dyDescent="0.2">
      <c r="E235" s="7"/>
      <c r="F235" s="7"/>
      <c r="R235" s="7"/>
      <c r="S235" s="7"/>
    </row>
    <row r="236" spans="5:19" x14ac:dyDescent="0.2">
      <c r="E236" s="7"/>
      <c r="F236" s="7"/>
      <c r="R236" s="7"/>
      <c r="S236" s="7"/>
    </row>
    <row r="237" spans="5:19" x14ac:dyDescent="0.2">
      <c r="E237" s="7"/>
      <c r="F237" s="7"/>
      <c r="R237" s="7"/>
      <c r="S237" s="7"/>
    </row>
    <row r="238" spans="5:19" x14ac:dyDescent="0.2">
      <c r="E238" s="7"/>
      <c r="F238" s="7"/>
      <c r="R238" s="7"/>
      <c r="S238" s="7"/>
    </row>
    <row r="239" spans="5:19" x14ac:dyDescent="0.2">
      <c r="E239" s="7"/>
      <c r="F239" s="7"/>
      <c r="R239" s="7"/>
      <c r="S239" s="7"/>
    </row>
    <row r="240" spans="5:19" x14ac:dyDescent="0.2">
      <c r="E240" s="7"/>
      <c r="F240" s="7"/>
      <c r="R240" s="7"/>
      <c r="S240" s="7"/>
    </row>
    <row r="241" spans="5:19" x14ac:dyDescent="0.2">
      <c r="E241" s="7"/>
      <c r="F241" s="7"/>
      <c r="R241" s="7"/>
      <c r="S241" s="7"/>
    </row>
    <row r="242" spans="5:19" x14ac:dyDescent="0.2">
      <c r="E242" s="7"/>
      <c r="F242" s="7"/>
      <c r="R242" s="7"/>
      <c r="S242" s="7"/>
    </row>
    <row r="243" spans="5:19" x14ac:dyDescent="0.2">
      <c r="E243" s="7"/>
      <c r="F243" s="7"/>
      <c r="R243" s="7"/>
      <c r="S243" s="7"/>
    </row>
    <row r="244" spans="5:19" x14ac:dyDescent="0.2">
      <c r="E244" s="7"/>
      <c r="F244" s="7"/>
      <c r="R244" s="7"/>
      <c r="S244" s="7"/>
    </row>
    <row r="245" spans="5:19" x14ac:dyDescent="0.2">
      <c r="E245" s="7"/>
      <c r="F245" s="7"/>
      <c r="R245" s="7"/>
      <c r="S245" s="7"/>
    </row>
    <row r="246" spans="5:19" x14ac:dyDescent="0.2">
      <c r="E246" s="7"/>
      <c r="F246" s="7"/>
      <c r="R246" s="7"/>
      <c r="S246" s="7"/>
    </row>
    <row r="247" spans="5:19" x14ac:dyDescent="0.2">
      <c r="E247" s="7"/>
      <c r="F247" s="7"/>
      <c r="R247" s="7"/>
      <c r="S247" s="7"/>
    </row>
    <row r="248" spans="5:19" x14ac:dyDescent="0.2">
      <c r="E248" s="7"/>
      <c r="F248" s="7"/>
      <c r="R248" s="7"/>
      <c r="S248" s="7"/>
    </row>
    <row r="249" spans="5:19" x14ac:dyDescent="0.2">
      <c r="E249" s="7"/>
      <c r="F249" s="7"/>
      <c r="R249" s="7"/>
      <c r="S249" s="7"/>
    </row>
    <row r="250" spans="5:19" x14ac:dyDescent="0.2">
      <c r="E250" s="7"/>
      <c r="F250" s="7"/>
      <c r="R250" s="7"/>
      <c r="S250" s="7"/>
    </row>
    <row r="251" spans="5:19" x14ac:dyDescent="0.2">
      <c r="E251" s="7"/>
      <c r="F251" s="7"/>
      <c r="R251" s="7"/>
      <c r="S251" s="7"/>
    </row>
    <row r="252" spans="5:19" x14ac:dyDescent="0.2">
      <c r="E252" s="7"/>
      <c r="F252" s="7"/>
      <c r="R252" s="7"/>
      <c r="S252" s="7"/>
    </row>
    <row r="253" spans="5:19" x14ac:dyDescent="0.2">
      <c r="E253" s="7"/>
      <c r="F253" s="7"/>
      <c r="R253" s="7"/>
      <c r="S253" s="7"/>
    </row>
    <row r="254" spans="5:19" x14ac:dyDescent="0.2">
      <c r="E254" s="7"/>
      <c r="F254" s="7"/>
      <c r="R254" s="7"/>
      <c r="S254" s="7"/>
    </row>
    <row r="255" spans="5:19" x14ac:dyDescent="0.2">
      <c r="E255" s="7"/>
      <c r="F255" s="7"/>
      <c r="R255" s="7"/>
      <c r="S255" s="7"/>
    </row>
    <row r="256" spans="5:19" x14ac:dyDescent="0.2">
      <c r="E256" s="7"/>
      <c r="F256" s="7"/>
      <c r="R256" s="7"/>
      <c r="S256" s="7"/>
    </row>
    <row r="257" spans="5:19" x14ac:dyDescent="0.2">
      <c r="E257" s="7"/>
      <c r="F257" s="7"/>
      <c r="R257" s="7"/>
      <c r="S257" s="7"/>
    </row>
    <row r="258" spans="5:19" x14ac:dyDescent="0.2">
      <c r="E258" s="7"/>
      <c r="F258" s="7"/>
      <c r="R258" s="7"/>
      <c r="S258" s="7"/>
    </row>
    <row r="259" spans="5:19" x14ac:dyDescent="0.2">
      <c r="E259" s="7"/>
      <c r="F259" s="7"/>
      <c r="R259" s="7"/>
      <c r="S259" s="7"/>
    </row>
    <row r="260" spans="5:19" x14ac:dyDescent="0.2">
      <c r="E260" s="7"/>
      <c r="F260" s="7"/>
      <c r="R260" s="7"/>
      <c r="S260" s="7"/>
    </row>
    <row r="261" spans="5:19" x14ac:dyDescent="0.2">
      <c r="E261" s="7"/>
      <c r="F261" s="7"/>
      <c r="R261" s="7"/>
      <c r="S261" s="7"/>
    </row>
    <row r="262" spans="5:19" x14ac:dyDescent="0.2">
      <c r="E262" s="7"/>
      <c r="F262" s="7"/>
      <c r="R262" s="7"/>
      <c r="S262" s="7"/>
    </row>
    <row r="263" spans="5:19" x14ac:dyDescent="0.2">
      <c r="E263" s="7"/>
      <c r="F263" s="7"/>
      <c r="R263" s="7"/>
      <c r="S263" s="7"/>
    </row>
    <row r="264" spans="5:19" x14ac:dyDescent="0.2">
      <c r="E264" s="7"/>
      <c r="F264" s="7"/>
      <c r="R264" s="7"/>
      <c r="S264" s="7"/>
    </row>
    <row r="265" spans="5:19" x14ac:dyDescent="0.2">
      <c r="E265" s="7"/>
      <c r="F265" s="7"/>
      <c r="R265" s="7"/>
      <c r="S265" s="7"/>
    </row>
    <row r="266" spans="5:19" x14ac:dyDescent="0.2">
      <c r="E266" s="7"/>
      <c r="F266" s="7"/>
      <c r="R266" s="7"/>
      <c r="S266" s="7"/>
    </row>
    <row r="267" spans="5:19" x14ac:dyDescent="0.2">
      <c r="E267" s="7"/>
      <c r="F267" s="7"/>
      <c r="R267" s="7"/>
      <c r="S267" s="7"/>
    </row>
    <row r="268" spans="5:19" x14ac:dyDescent="0.2">
      <c r="E268" s="7"/>
      <c r="F268" s="7"/>
      <c r="R268" s="7"/>
      <c r="S268" s="7"/>
    </row>
    <row r="269" spans="5:19" x14ac:dyDescent="0.2">
      <c r="E269" s="7"/>
      <c r="F269" s="7"/>
      <c r="R269" s="7"/>
      <c r="S269" s="7"/>
    </row>
    <row r="270" spans="5:19" x14ac:dyDescent="0.2">
      <c r="E270" s="7"/>
      <c r="F270" s="7"/>
      <c r="R270" s="7"/>
      <c r="S270" s="7"/>
    </row>
    <row r="271" spans="5:19" x14ac:dyDescent="0.2">
      <c r="E271" s="7"/>
      <c r="F271" s="7"/>
      <c r="R271" s="7"/>
      <c r="S271" s="7"/>
    </row>
    <row r="272" spans="5:19" x14ac:dyDescent="0.2">
      <c r="E272" s="7"/>
      <c r="F272" s="7"/>
      <c r="R272" s="7"/>
      <c r="S272" s="7"/>
    </row>
    <row r="273" spans="5:19" x14ac:dyDescent="0.2">
      <c r="E273" s="7"/>
      <c r="F273" s="7"/>
      <c r="R273" s="7"/>
      <c r="S273" s="7"/>
    </row>
    <row r="274" spans="5:19" x14ac:dyDescent="0.2">
      <c r="E274" s="7"/>
      <c r="F274" s="7"/>
      <c r="R274" s="7"/>
      <c r="S274" s="7"/>
    </row>
    <row r="275" spans="5:19" x14ac:dyDescent="0.2">
      <c r="E275" s="7"/>
      <c r="F275" s="7"/>
      <c r="R275" s="7"/>
      <c r="S275" s="7"/>
    </row>
    <row r="276" spans="5:19" x14ac:dyDescent="0.2">
      <c r="E276" s="7"/>
      <c r="F276" s="7"/>
      <c r="R276" s="7"/>
      <c r="S276" s="7"/>
    </row>
    <row r="277" spans="5:19" x14ac:dyDescent="0.2">
      <c r="E277" s="7"/>
      <c r="F277" s="7"/>
      <c r="R277" s="7"/>
      <c r="S277" s="7"/>
    </row>
    <row r="278" spans="5:19" x14ac:dyDescent="0.2">
      <c r="E278" s="7"/>
      <c r="F278" s="7"/>
      <c r="R278" s="7"/>
      <c r="S278" s="7"/>
    </row>
    <row r="279" spans="5:19" x14ac:dyDescent="0.2">
      <c r="E279" s="7"/>
      <c r="F279" s="7"/>
      <c r="R279" s="7"/>
      <c r="S279" s="7"/>
    </row>
    <row r="280" spans="5:19" x14ac:dyDescent="0.2">
      <c r="E280" s="7"/>
      <c r="F280" s="7"/>
      <c r="R280" s="7"/>
      <c r="S280" s="7"/>
    </row>
    <row r="281" spans="5:19" x14ac:dyDescent="0.2">
      <c r="E281" s="7"/>
      <c r="F281" s="7"/>
      <c r="R281" s="7"/>
      <c r="S281" s="7"/>
    </row>
    <row r="282" spans="5:19" x14ac:dyDescent="0.2">
      <c r="E282" s="7"/>
      <c r="F282" s="7"/>
      <c r="R282" s="7"/>
      <c r="S282" s="7"/>
    </row>
    <row r="283" spans="5:19" x14ac:dyDescent="0.2">
      <c r="E283" s="7"/>
      <c r="F283" s="7"/>
      <c r="R283" s="7"/>
      <c r="S283" s="7"/>
    </row>
    <row r="284" spans="5:19" x14ac:dyDescent="0.2">
      <c r="E284" s="7"/>
      <c r="F284" s="7"/>
      <c r="R284" s="7"/>
      <c r="S284" s="7"/>
    </row>
    <row r="285" spans="5:19" x14ac:dyDescent="0.2">
      <c r="E285" s="7"/>
      <c r="F285" s="7"/>
      <c r="R285" s="7"/>
      <c r="S285" s="7"/>
    </row>
    <row r="286" spans="5:19" x14ac:dyDescent="0.2">
      <c r="E286" s="7"/>
      <c r="F286" s="7"/>
      <c r="R286" s="7"/>
      <c r="S286" s="7"/>
    </row>
    <row r="287" spans="5:19" x14ac:dyDescent="0.2">
      <c r="E287" s="7"/>
      <c r="F287" s="7"/>
      <c r="R287" s="7"/>
      <c r="S287" s="7"/>
    </row>
    <row r="288" spans="5:19" x14ac:dyDescent="0.2">
      <c r="E288" s="7"/>
      <c r="F288" s="7"/>
      <c r="R288" s="7"/>
      <c r="S288" s="7"/>
    </row>
    <row r="289" spans="5:19" x14ac:dyDescent="0.2">
      <c r="E289" s="7"/>
      <c r="F289" s="7"/>
      <c r="R289" s="7"/>
      <c r="S289" s="7"/>
    </row>
    <row r="290" spans="5:19" x14ac:dyDescent="0.2">
      <c r="E290" s="7"/>
      <c r="F290" s="7"/>
      <c r="R290" s="7"/>
      <c r="S290" s="7"/>
    </row>
    <row r="291" spans="5:19" x14ac:dyDescent="0.2">
      <c r="E291" s="7"/>
      <c r="F291" s="7"/>
      <c r="R291" s="7"/>
      <c r="S291" s="7"/>
    </row>
    <row r="292" spans="5:19" x14ac:dyDescent="0.2">
      <c r="E292" s="7"/>
      <c r="F292" s="7"/>
      <c r="R292" s="7"/>
      <c r="S292" s="7"/>
    </row>
    <row r="293" spans="5:19" x14ac:dyDescent="0.2">
      <c r="E293" s="7"/>
      <c r="F293" s="7"/>
      <c r="R293" s="7"/>
      <c r="S293" s="7"/>
    </row>
    <row r="294" spans="5:19" x14ac:dyDescent="0.2">
      <c r="E294" s="7"/>
      <c r="F294" s="7"/>
      <c r="R294" s="7"/>
      <c r="S294" s="7"/>
    </row>
    <row r="295" spans="5:19" x14ac:dyDescent="0.2">
      <c r="E295" s="7"/>
      <c r="F295" s="7"/>
      <c r="R295" s="7"/>
      <c r="S295" s="7"/>
    </row>
    <row r="296" spans="5:19" x14ac:dyDescent="0.2">
      <c r="E296" s="7"/>
      <c r="F296" s="7"/>
      <c r="R296" s="7"/>
      <c r="S296" s="7"/>
    </row>
    <row r="297" spans="5:19" x14ac:dyDescent="0.2">
      <c r="E297" s="7"/>
      <c r="F297" s="7"/>
      <c r="R297" s="7"/>
      <c r="S297" s="7"/>
    </row>
    <row r="298" spans="5:19" x14ac:dyDescent="0.2">
      <c r="E298" s="7"/>
      <c r="F298" s="7"/>
      <c r="R298" s="7"/>
      <c r="S298" s="7"/>
    </row>
    <row r="299" spans="5:19" x14ac:dyDescent="0.2">
      <c r="E299" s="7"/>
      <c r="F299" s="7"/>
      <c r="R299" s="7"/>
      <c r="S299" s="7"/>
    </row>
    <row r="300" spans="5:19" x14ac:dyDescent="0.2">
      <c r="E300" s="7"/>
      <c r="F300" s="7"/>
      <c r="R300" s="7"/>
      <c r="S300" s="7"/>
    </row>
    <row r="301" spans="5:19" x14ac:dyDescent="0.2">
      <c r="E301" s="7"/>
      <c r="F301" s="7"/>
      <c r="R301" s="7"/>
      <c r="S301" s="7"/>
    </row>
    <row r="302" spans="5:19" x14ac:dyDescent="0.2">
      <c r="E302" s="7"/>
      <c r="F302" s="7"/>
      <c r="R302" s="7"/>
      <c r="S302" s="7"/>
    </row>
    <row r="303" spans="5:19" x14ac:dyDescent="0.2">
      <c r="E303" s="7"/>
      <c r="F303" s="7"/>
      <c r="R303" s="7"/>
      <c r="S303" s="7"/>
    </row>
    <row r="304" spans="5:19" x14ac:dyDescent="0.2">
      <c r="E304" s="7"/>
      <c r="F304" s="7"/>
      <c r="R304" s="7"/>
      <c r="S304" s="7"/>
    </row>
    <row r="305" spans="5:19" x14ac:dyDescent="0.2">
      <c r="E305" s="7"/>
      <c r="F305" s="7"/>
      <c r="R305" s="7"/>
      <c r="S305" s="7"/>
    </row>
    <row r="306" spans="5:19" x14ac:dyDescent="0.2">
      <c r="E306" s="7"/>
      <c r="F306" s="7"/>
      <c r="R306" s="7"/>
      <c r="S306" s="7"/>
    </row>
    <row r="307" spans="5:19" x14ac:dyDescent="0.2">
      <c r="E307" s="7"/>
      <c r="F307" s="7"/>
      <c r="R307" s="7"/>
      <c r="S307" s="7"/>
    </row>
    <row r="308" spans="5:19" x14ac:dyDescent="0.2">
      <c r="E308" s="7"/>
      <c r="F308" s="7"/>
      <c r="R308" s="7"/>
      <c r="S308" s="7"/>
    </row>
    <row r="309" spans="5:19" x14ac:dyDescent="0.2">
      <c r="E309" s="7"/>
      <c r="F309" s="7"/>
      <c r="R309" s="7"/>
      <c r="S309" s="7"/>
    </row>
    <row r="310" spans="5:19" x14ac:dyDescent="0.2">
      <c r="E310" s="7"/>
      <c r="F310" s="7"/>
      <c r="R310" s="7"/>
      <c r="S310" s="7"/>
    </row>
    <row r="311" spans="5:19" x14ac:dyDescent="0.2">
      <c r="E311" s="7"/>
      <c r="F311" s="7"/>
      <c r="R311" s="7"/>
      <c r="S311" s="7"/>
    </row>
    <row r="312" spans="5:19" x14ac:dyDescent="0.2">
      <c r="E312" s="7"/>
      <c r="F312" s="7"/>
      <c r="R312" s="7"/>
      <c r="S312" s="7"/>
    </row>
    <row r="313" spans="5:19" x14ac:dyDescent="0.2">
      <c r="E313" s="7"/>
      <c r="F313" s="7"/>
      <c r="R313" s="7"/>
      <c r="S313" s="7"/>
    </row>
    <row r="314" spans="5:19" x14ac:dyDescent="0.2">
      <c r="E314" s="7"/>
      <c r="F314" s="7"/>
      <c r="R314" s="7"/>
      <c r="S314" s="7"/>
    </row>
    <row r="315" spans="5:19" x14ac:dyDescent="0.2">
      <c r="E315" s="7"/>
      <c r="F315" s="7"/>
      <c r="R315" s="7"/>
      <c r="S315" s="7"/>
    </row>
    <row r="316" spans="5:19" x14ac:dyDescent="0.2">
      <c r="E316" s="7"/>
      <c r="F316" s="7"/>
      <c r="R316" s="7"/>
      <c r="S316" s="7"/>
    </row>
    <row r="317" spans="5:19" x14ac:dyDescent="0.2">
      <c r="E317" s="7"/>
      <c r="F317" s="7"/>
      <c r="R317" s="7"/>
      <c r="S317" s="7"/>
    </row>
    <row r="318" spans="5:19" x14ac:dyDescent="0.2">
      <c r="E318" s="7"/>
      <c r="F318" s="7"/>
      <c r="R318" s="7"/>
      <c r="S318" s="7"/>
    </row>
    <row r="319" spans="5:19" x14ac:dyDescent="0.2">
      <c r="E319" s="7"/>
      <c r="F319" s="7"/>
      <c r="R319" s="7"/>
      <c r="S319" s="7"/>
    </row>
    <row r="320" spans="5:19" x14ac:dyDescent="0.2">
      <c r="E320" s="7"/>
      <c r="F320" s="7"/>
      <c r="R320" s="7"/>
      <c r="S320" s="7"/>
    </row>
    <row r="321" spans="5:19" x14ac:dyDescent="0.2">
      <c r="E321" s="7"/>
      <c r="F321" s="7"/>
      <c r="R321" s="7"/>
      <c r="S321" s="7"/>
    </row>
    <row r="322" spans="5:19" x14ac:dyDescent="0.2">
      <c r="E322" s="7"/>
      <c r="F322" s="7"/>
      <c r="R322" s="7"/>
      <c r="S322" s="7"/>
    </row>
    <row r="323" spans="5:19" x14ac:dyDescent="0.2">
      <c r="E323" s="7"/>
      <c r="F323" s="7"/>
      <c r="R323" s="7"/>
      <c r="S323" s="7"/>
    </row>
    <row r="324" spans="5:19" x14ac:dyDescent="0.2">
      <c r="E324" s="7"/>
      <c r="F324" s="7"/>
      <c r="R324" s="7"/>
      <c r="S324" s="7"/>
    </row>
    <row r="325" spans="5:19" x14ac:dyDescent="0.2">
      <c r="E325" s="7"/>
      <c r="F325" s="7"/>
      <c r="R325" s="7"/>
      <c r="S325" s="7"/>
    </row>
    <row r="326" spans="5:19" x14ac:dyDescent="0.2">
      <c r="E326" s="7"/>
      <c r="F326" s="7"/>
      <c r="R326" s="7"/>
      <c r="S326" s="7"/>
    </row>
    <row r="327" spans="5:19" x14ac:dyDescent="0.2">
      <c r="E327" s="7"/>
      <c r="F327" s="7"/>
      <c r="R327" s="7"/>
      <c r="S327" s="7"/>
    </row>
    <row r="328" spans="5:19" x14ac:dyDescent="0.2">
      <c r="E328" s="7"/>
      <c r="F328" s="7"/>
      <c r="R328" s="7"/>
      <c r="S328" s="7"/>
    </row>
    <row r="329" spans="5:19" x14ac:dyDescent="0.2">
      <c r="E329" s="7"/>
      <c r="F329" s="7"/>
      <c r="R329" s="7"/>
      <c r="S329" s="7"/>
    </row>
    <row r="330" spans="5:19" x14ac:dyDescent="0.2">
      <c r="E330" s="7"/>
      <c r="F330" s="7"/>
      <c r="R330" s="7"/>
      <c r="S330" s="7"/>
    </row>
    <row r="331" spans="5:19" x14ac:dyDescent="0.2">
      <c r="E331" s="7"/>
      <c r="F331" s="7"/>
      <c r="R331" s="7"/>
      <c r="S331" s="7"/>
    </row>
    <row r="332" spans="5:19" x14ac:dyDescent="0.2">
      <c r="E332" s="7"/>
      <c r="F332" s="7"/>
      <c r="R332" s="7"/>
      <c r="S332" s="7"/>
    </row>
    <row r="333" spans="5:19" x14ac:dyDescent="0.2">
      <c r="E333" s="7"/>
      <c r="F333" s="7"/>
      <c r="R333" s="7"/>
      <c r="S333" s="7"/>
    </row>
    <row r="334" spans="5:19" x14ac:dyDescent="0.2">
      <c r="E334" s="7"/>
      <c r="F334" s="7"/>
      <c r="R334" s="7"/>
      <c r="S334" s="7"/>
    </row>
    <row r="335" spans="5:19" x14ac:dyDescent="0.2">
      <c r="E335" s="7"/>
      <c r="F335" s="7"/>
      <c r="R335" s="7"/>
      <c r="S335" s="7"/>
    </row>
    <row r="336" spans="5:19" x14ac:dyDescent="0.2">
      <c r="E336" s="7"/>
      <c r="F336" s="7"/>
      <c r="R336" s="7"/>
      <c r="S336" s="7"/>
    </row>
    <row r="337" spans="5:19" x14ac:dyDescent="0.2">
      <c r="E337" s="7"/>
      <c r="F337" s="7"/>
      <c r="R337" s="7"/>
      <c r="S337" s="7"/>
    </row>
    <row r="338" spans="5:19" x14ac:dyDescent="0.2">
      <c r="E338" s="7"/>
      <c r="F338" s="7"/>
      <c r="R338" s="7"/>
      <c r="S338" s="7"/>
    </row>
    <row r="339" spans="5:19" x14ac:dyDescent="0.2">
      <c r="E339" s="7"/>
      <c r="F339" s="7"/>
      <c r="R339" s="7"/>
      <c r="S339" s="7"/>
    </row>
    <row r="340" spans="5:19" x14ac:dyDescent="0.2">
      <c r="E340" s="7"/>
      <c r="F340" s="7"/>
      <c r="R340" s="7"/>
      <c r="S340" s="7"/>
    </row>
    <row r="341" spans="5:19" x14ac:dyDescent="0.2">
      <c r="E341" s="7"/>
      <c r="F341" s="7"/>
      <c r="R341" s="7"/>
      <c r="S341" s="7"/>
    </row>
    <row r="342" spans="5:19" x14ac:dyDescent="0.2">
      <c r="E342" s="7"/>
      <c r="F342" s="7"/>
      <c r="R342" s="7"/>
      <c r="S342" s="7"/>
    </row>
    <row r="343" spans="5:19" x14ac:dyDescent="0.2">
      <c r="E343" s="7"/>
      <c r="F343" s="7"/>
      <c r="R343" s="7"/>
      <c r="S343" s="7"/>
    </row>
    <row r="344" spans="5:19" x14ac:dyDescent="0.2">
      <c r="E344" s="7"/>
      <c r="F344" s="7"/>
      <c r="R344" s="7"/>
      <c r="S344" s="7"/>
    </row>
    <row r="345" spans="5:19" x14ac:dyDescent="0.2">
      <c r="E345" s="7"/>
      <c r="F345" s="7"/>
      <c r="R345" s="7"/>
      <c r="S345" s="7"/>
    </row>
    <row r="346" spans="5:19" x14ac:dyDescent="0.2">
      <c r="E346" s="7"/>
      <c r="F346" s="7"/>
      <c r="R346" s="7"/>
      <c r="S346" s="7"/>
    </row>
    <row r="347" spans="5:19" x14ac:dyDescent="0.2">
      <c r="E347" s="7"/>
      <c r="F347" s="7"/>
      <c r="R347" s="7"/>
      <c r="S347" s="7"/>
    </row>
    <row r="348" spans="5:19" x14ac:dyDescent="0.2">
      <c r="E348" s="7"/>
      <c r="F348" s="7"/>
      <c r="R348" s="7"/>
      <c r="S348" s="7"/>
    </row>
    <row r="349" spans="5:19" x14ac:dyDescent="0.2">
      <c r="E349" s="7"/>
      <c r="F349" s="7"/>
      <c r="R349" s="7"/>
      <c r="S349" s="7"/>
    </row>
    <row r="350" spans="5:19" x14ac:dyDescent="0.2">
      <c r="E350" s="7"/>
      <c r="F350" s="7"/>
      <c r="R350" s="7"/>
      <c r="S350" s="7"/>
    </row>
    <row r="351" spans="5:19" x14ac:dyDescent="0.2">
      <c r="E351" s="7"/>
      <c r="F351" s="7"/>
      <c r="R351" s="7"/>
      <c r="S351" s="7"/>
    </row>
    <row r="352" spans="5:19" x14ac:dyDescent="0.2">
      <c r="E352" s="7"/>
      <c r="F352" s="7"/>
      <c r="R352" s="7"/>
      <c r="S352" s="7"/>
    </row>
    <row r="353" spans="5:19" x14ac:dyDescent="0.2">
      <c r="E353" s="7"/>
      <c r="F353" s="7"/>
      <c r="R353" s="7"/>
      <c r="S353" s="7"/>
    </row>
    <row r="354" spans="5:19" x14ac:dyDescent="0.2">
      <c r="E354" s="7"/>
      <c r="F354" s="7"/>
      <c r="R354" s="7"/>
      <c r="S354" s="7"/>
    </row>
    <row r="355" spans="5:19" x14ac:dyDescent="0.2">
      <c r="E355" s="7"/>
      <c r="F355" s="7"/>
      <c r="R355" s="7"/>
      <c r="S355" s="7"/>
    </row>
    <row r="356" spans="5:19" x14ac:dyDescent="0.2">
      <c r="E356" s="7"/>
      <c r="F356" s="7"/>
      <c r="R356" s="7"/>
      <c r="S356" s="7"/>
    </row>
    <row r="357" spans="5:19" x14ac:dyDescent="0.2">
      <c r="E357" s="7"/>
      <c r="F357" s="7"/>
      <c r="R357" s="7"/>
      <c r="S357" s="7"/>
    </row>
    <row r="358" spans="5:19" x14ac:dyDescent="0.2">
      <c r="E358" s="7"/>
      <c r="F358" s="7"/>
      <c r="R358" s="7"/>
      <c r="S358" s="7"/>
    </row>
    <row r="359" spans="5:19" x14ac:dyDescent="0.2">
      <c r="E359" s="7"/>
      <c r="F359" s="7"/>
      <c r="R359" s="7"/>
      <c r="S359" s="7"/>
    </row>
    <row r="360" spans="5:19" x14ac:dyDescent="0.2">
      <c r="E360" s="7"/>
      <c r="F360" s="7"/>
      <c r="R360" s="7"/>
      <c r="S360" s="7"/>
    </row>
    <row r="361" spans="5:19" x14ac:dyDescent="0.2">
      <c r="E361" s="7"/>
      <c r="F361" s="7"/>
      <c r="R361" s="7"/>
      <c r="S361" s="7"/>
    </row>
    <row r="362" spans="5:19" x14ac:dyDescent="0.2">
      <c r="E362" s="7"/>
      <c r="F362" s="7"/>
      <c r="R362" s="7"/>
      <c r="S362" s="7"/>
    </row>
    <row r="363" spans="5:19" x14ac:dyDescent="0.2">
      <c r="E363" s="7"/>
      <c r="F363" s="7"/>
      <c r="R363" s="7"/>
      <c r="S363" s="7"/>
    </row>
    <row r="364" spans="5:19" x14ac:dyDescent="0.2">
      <c r="E364" s="7"/>
      <c r="F364" s="7"/>
      <c r="R364" s="7"/>
      <c r="S364" s="7"/>
    </row>
    <row r="365" spans="5:19" x14ac:dyDescent="0.2">
      <c r="E365" s="7"/>
      <c r="F365" s="7"/>
      <c r="R365" s="7"/>
      <c r="S365" s="7"/>
    </row>
    <row r="366" spans="5:19" x14ac:dyDescent="0.2">
      <c r="E366" s="7"/>
      <c r="F366" s="7"/>
      <c r="R366" s="7"/>
      <c r="S366" s="7"/>
    </row>
    <row r="367" spans="5:19" x14ac:dyDescent="0.2">
      <c r="E367" s="7"/>
      <c r="F367" s="7"/>
      <c r="R367" s="7"/>
      <c r="S367" s="7"/>
    </row>
    <row r="368" spans="5:19" x14ac:dyDescent="0.2">
      <c r="E368" s="7"/>
      <c r="F368" s="7"/>
      <c r="R368" s="7"/>
      <c r="S368" s="7"/>
    </row>
    <row r="369" spans="5:19" x14ac:dyDescent="0.2">
      <c r="E369" s="7"/>
      <c r="F369" s="7"/>
      <c r="R369" s="7"/>
      <c r="S369" s="7"/>
    </row>
    <row r="370" spans="5:19" x14ac:dyDescent="0.2">
      <c r="E370" s="7"/>
      <c r="F370" s="7"/>
      <c r="R370" s="7"/>
      <c r="S370" s="7"/>
    </row>
    <row r="371" spans="5:19" x14ac:dyDescent="0.2">
      <c r="E371" s="7"/>
      <c r="F371" s="7"/>
      <c r="R371" s="7"/>
      <c r="S371" s="7"/>
    </row>
    <row r="372" spans="5:19" x14ac:dyDescent="0.2">
      <c r="E372" s="7"/>
      <c r="F372" s="7"/>
      <c r="R372" s="7"/>
      <c r="S372" s="7"/>
    </row>
    <row r="373" spans="5:19" x14ac:dyDescent="0.2">
      <c r="E373" s="7"/>
      <c r="F373" s="7"/>
      <c r="R373" s="7"/>
      <c r="S373" s="7"/>
    </row>
    <row r="374" spans="5:19" x14ac:dyDescent="0.2">
      <c r="E374" s="7"/>
      <c r="F374" s="7"/>
      <c r="R374" s="7"/>
      <c r="S374" s="7"/>
    </row>
    <row r="375" spans="5:19" x14ac:dyDescent="0.2">
      <c r="E375" s="7"/>
      <c r="F375" s="7"/>
      <c r="R375" s="7"/>
      <c r="S375" s="7"/>
    </row>
    <row r="376" spans="5:19" x14ac:dyDescent="0.2">
      <c r="E376" s="7"/>
      <c r="F376" s="7"/>
      <c r="R376" s="7"/>
      <c r="S376" s="7"/>
    </row>
    <row r="377" spans="5:19" x14ac:dyDescent="0.2">
      <c r="E377" s="7"/>
      <c r="F377" s="7"/>
      <c r="R377" s="7"/>
      <c r="S377" s="7"/>
    </row>
    <row r="378" spans="5:19" x14ac:dyDescent="0.2">
      <c r="E378" s="7"/>
      <c r="F378" s="7"/>
      <c r="R378" s="7"/>
      <c r="S378" s="7"/>
    </row>
    <row r="379" spans="5:19" x14ac:dyDescent="0.2">
      <c r="E379" s="7"/>
      <c r="F379" s="7"/>
      <c r="R379" s="7"/>
      <c r="S379" s="7"/>
    </row>
    <row r="380" spans="5:19" x14ac:dyDescent="0.2">
      <c r="E380" s="7"/>
      <c r="F380" s="7"/>
      <c r="R380" s="7"/>
      <c r="S380" s="7"/>
    </row>
    <row r="381" spans="5:19" x14ac:dyDescent="0.2">
      <c r="E381" s="7"/>
      <c r="F381" s="7"/>
      <c r="R381" s="7"/>
      <c r="S381" s="7"/>
    </row>
    <row r="382" spans="5:19" x14ac:dyDescent="0.2">
      <c r="E382" s="7"/>
      <c r="F382" s="7"/>
      <c r="R382" s="7"/>
      <c r="S382" s="7"/>
    </row>
    <row r="383" spans="5:19" x14ac:dyDescent="0.2">
      <c r="E383" s="7"/>
      <c r="F383" s="7"/>
      <c r="R383" s="7"/>
      <c r="S383" s="7"/>
    </row>
    <row r="384" spans="5:19" x14ac:dyDescent="0.2">
      <c r="E384" s="7"/>
      <c r="F384" s="7"/>
      <c r="R384" s="7"/>
      <c r="S384" s="7"/>
    </row>
    <row r="385" spans="5:19" x14ac:dyDescent="0.2">
      <c r="E385" s="7"/>
      <c r="F385" s="7"/>
      <c r="R385" s="7"/>
      <c r="S385" s="7"/>
    </row>
    <row r="386" spans="5:19" x14ac:dyDescent="0.2">
      <c r="E386" s="7"/>
      <c r="F386" s="7"/>
      <c r="R386" s="7"/>
      <c r="S386" s="7"/>
    </row>
    <row r="387" spans="5:19" x14ac:dyDescent="0.2">
      <c r="E387" s="7"/>
      <c r="F387" s="7"/>
      <c r="R387" s="7"/>
      <c r="S387" s="7"/>
    </row>
    <row r="388" spans="5:19" x14ac:dyDescent="0.2">
      <c r="E388" s="7"/>
      <c r="F388" s="7"/>
      <c r="R388" s="7"/>
      <c r="S388" s="7"/>
    </row>
    <row r="389" spans="5:19" x14ac:dyDescent="0.2">
      <c r="E389" s="7"/>
      <c r="F389" s="7"/>
      <c r="R389" s="7"/>
      <c r="S389" s="7"/>
    </row>
    <row r="390" spans="5:19" x14ac:dyDescent="0.2">
      <c r="E390" s="7"/>
      <c r="F390" s="7"/>
      <c r="R390" s="7"/>
      <c r="S390" s="7"/>
    </row>
    <row r="391" spans="5:19" x14ac:dyDescent="0.2">
      <c r="E391" s="7"/>
      <c r="F391" s="7"/>
      <c r="R391" s="7"/>
      <c r="S391" s="7"/>
    </row>
    <row r="392" spans="5:19" x14ac:dyDescent="0.2">
      <c r="E392" s="7"/>
      <c r="F392" s="7"/>
      <c r="R392" s="7"/>
      <c r="S392" s="7"/>
    </row>
    <row r="393" spans="5:19" x14ac:dyDescent="0.2">
      <c r="E393" s="7"/>
      <c r="F393" s="7"/>
      <c r="R393" s="7"/>
      <c r="S393" s="7"/>
    </row>
    <row r="394" spans="5:19" x14ac:dyDescent="0.2">
      <c r="E394" s="7"/>
      <c r="F394" s="7"/>
      <c r="R394" s="7"/>
      <c r="S394" s="7"/>
    </row>
    <row r="395" spans="5:19" x14ac:dyDescent="0.2">
      <c r="E395" s="7"/>
      <c r="F395" s="7"/>
      <c r="R395" s="7"/>
      <c r="S395" s="7"/>
    </row>
    <row r="396" spans="5:19" x14ac:dyDescent="0.2">
      <c r="E396" s="7"/>
      <c r="F396" s="7"/>
      <c r="R396" s="7"/>
      <c r="S396" s="7"/>
    </row>
    <row r="397" spans="5:19" x14ac:dyDescent="0.2">
      <c r="E397" s="7"/>
      <c r="F397" s="7"/>
      <c r="R397" s="7"/>
      <c r="S397" s="7"/>
    </row>
    <row r="398" spans="5:19" x14ac:dyDescent="0.2">
      <c r="E398" s="7"/>
      <c r="F398" s="7"/>
      <c r="R398" s="7"/>
      <c r="S398" s="7"/>
    </row>
    <row r="399" spans="5:19" x14ac:dyDescent="0.2">
      <c r="E399" s="7"/>
      <c r="F399" s="7"/>
      <c r="R399" s="7"/>
      <c r="S399" s="7"/>
    </row>
    <row r="400" spans="5:19" x14ac:dyDescent="0.2">
      <c r="E400" s="7"/>
      <c r="F400" s="7"/>
      <c r="R400" s="7"/>
      <c r="S400" s="7"/>
    </row>
    <row r="401" spans="5:19" x14ac:dyDescent="0.2">
      <c r="E401" s="7"/>
      <c r="F401" s="7"/>
      <c r="R401" s="7"/>
      <c r="S401" s="7"/>
    </row>
    <row r="402" spans="5:19" x14ac:dyDescent="0.2">
      <c r="E402" s="7"/>
      <c r="F402" s="7"/>
      <c r="R402" s="7"/>
      <c r="S402" s="7"/>
    </row>
    <row r="403" spans="5:19" x14ac:dyDescent="0.2">
      <c r="E403" s="7"/>
      <c r="F403" s="7"/>
      <c r="R403" s="7"/>
      <c r="S403" s="7"/>
    </row>
    <row r="404" spans="5:19" x14ac:dyDescent="0.2">
      <c r="E404" s="7"/>
      <c r="F404" s="7"/>
      <c r="R404" s="7"/>
      <c r="S404" s="7"/>
    </row>
    <row r="405" spans="5:19" x14ac:dyDescent="0.2">
      <c r="E405" s="7"/>
      <c r="F405" s="7"/>
      <c r="R405" s="7"/>
      <c r="S405" s="7"/>
    </row>
    <row r="406" spans="5:19" x14ac:dyDescent="0.2">
      <c r="E406" s="7"/>
      <c r="F406" s="7"/>
      <c r="R406" s="7"/>
      <c r="S406" s="7"/>
    </row>
    <row r="407" spans="5:19" x14ac:dyDescent="0.2">
      <c r="E407" s="7"/>
      <c r="F407" s="7"/>
      <c r="R407" s="7"/>
      <c r="S407" s="7"/>
    </row>
    <row r="408" spans="5:19" x14ac:dyDescent="0.2">
      <c r="E408" s="7"/>
      <c r="F408" s="7"/>
      <c r="R408" s="7"/>
      <c r="S408" s="7"/>
    </row>
    <row r="409" spans="5:19" x14ac:dyDescent="0.2">
      <c r="E409" s="7"/>
      <c r="F409" s="7"/>
      <c r="R409" s="7"/>
      <c r="S409" s="7"/>
    </row>
    <row r="410" spans="5:19" x14ac:dyDescent="0.2">
      <c r="E410" s="7"/>
      <c r="F410" s="7"/>
      <c r="R410" s="7"/>
      <c r="S410" s="7"/>
    </row>
    <row r="411" spans="5:19" x14ac:dyDescent="0.2">
      <c r="E411" s="7"/>
      <c r="F411" s="7"/>
      <c r="R411" s="7"/>
      <c r="S411" s="7"/>
    </row>
    <row r="412" spans="5:19" x14ac:dyDescent="0.2">
      <c r="E412" s="7"/>
      <c r="F412" s="7"/>
      <c r="R412" s="7"/>
      <c r="S412" s="7"/>
    </row>
    <row r="413" spans="5:19" x14ac:dyDescent="0.2">
      <c r="E413" s="7"/>
      <c r="F413" s="7"/>
      <c r="R413" s="7"/>
      <c r="S413" s="7"/>
    </row>
    <row r="414" spans="5:19" x14ac:dyDescent="0.2">
      <c r="E414" s="7"/>
      <c r="F414" s="7"/>
      <c r="R414" s="7"/>
      <c r="S414" s="7"/>
    </row>
    <row r="415" spans="5:19" x14ac:dyDescent="0.2">
      <c r="E415" s="7"/>
      <c r="F415" s="7"/>
      <c r="R415" s="7"/>
      <c r="S415" s="7"/>
    </row>
    <row r="416" spans="5:19" x14ac:dyDescent="0.2">
      <c r="E416" s="7"/>
      <c r="F416" s="7"/>
      <c r="R416" s="7"/>
      <c r="S416" s="7"/>
    </row>
    <row r="417" spans="5:19" x14ac:dyDescent="0.2">
      <c r="E417" s="7"/>
      <c r="F417" s="7"/>
      <c r="R417" s="7"/>
      <c r="S417" s="7"/>
    </row>
    <row r="418" spans="5:19" x14ac:dyDescent="0.2">
      <c r="E418" s="7"/>
      <c r="F418" s="7"/>
      <c r="R418" s="7"/>
      <c r="S418" s="7"/>
    </row>
    <row r="419" spans="5:19" x14ac:dyDescent="0.2">
      <c r="E419" s="7"/>
      <c r="F419" s="7"/>
      <c r="R419" s="7"/>
      <c r="S419" s="7"/>
    </row>
    <row r="420" spans="5:19" x14ac:dyDescent="0.2">
      <c r="E420" s="7"/>
      <c r="F420" s="7"/>
      <c r="R420" s="7"/>
      <c r="S420" s="7"/>
    </row>
    <row r="421" spans="5:19" x14ac:dyDescent="0.2">
      <c r="E421" s="7"/>
      <c r="F421" s="7"/>
      <c r="R421" s="7"/>
      <c r="S421" s="7"/>
    </row>
    <row r="422" spans="5:19" x14ac:dyDescent="0.2">
      <c r="E422" s="7"/>
      <c r="F422" s="7"/>
      <c r="R422" s="7"/>
      <c r="S422" s="7"/>
    </row>
    <row r="423" spans="5:19" x14ac:dyDescent="0.2">
      <c r="E423" s="7"/>
      <c r="F423" s="7"/>
      <c r="R423" s="7"/>
      <c r="S423" s="7"/>
    </row>
    <row r="424" spans="5:19" x14ac:dyDescent="0.2">
      <c r="E424" s="7"/>
      <c r="F424" s="7"/>
      <c r="R424" s="7"/>
      <c r="S424" s="7"/>
    </row>
    <row r="425" spans="5:19" x14ac:dyDescent="0.2">
      <c r="E425" s="7"/>
      <c r="F425" s="7"/>
      <c r="R425" s="7"/>
      <c r="S425" s="7"/>
    </row>
    <row r="426" spans="5:19" x14ac:dyDescent="0.2">
      <c r="E426" s="7"/>
      <c r="F426" s="7"/>
      <c r="R426" s="7"/>
      <c r="S426" s="7"/>
    </row>
    <row r="427" spans="5:19" x14ac:dyDescent="0.2">
      <c r="E427" s="7"/>
      <c r="F427" s="7"/>
      <c r="R427" s="7"/>
      <c r="S427" s="7"/>
    </row>
    <row r="428" spans="5:19" x14ac:dyDescent="0.2">
      <c r="E428" s="7"/>
      <c r="F428" s="7"/>
      <c r="R428" s="7"/>
      <c r="S428" s="7"/>
    </row>
    <row r="429" spans="5:19" x14ac:dyDescent="0.2">
      <c r="E429" s="7"/>
      <c r="F429" s="7"/>
      <c r="R429" s="7"/>
      <c r="S429" s="7"/>
    </row>
    <row r="430" spans="5:19" x14ac:dyDescent="0.2">
      <c r="E430" s="7"/>
      <c r="F430" s="7"/>
      <c r="R430" s="7"/>
      <c r="S430" s="7"/>
    </row>
    <row r="431" spans="5:19" x14ac:dyDescent="0.2">
      <c r="E431" s="7"/>
      <c r="F431" s="7"/>
      <c r="R431" s="7"/>
      <c r="S431" s="7"/>
    </row>
    <row r="432" spans="5:19" x14ac:dyDescent="0.2">
      <c r="E432" s="7"/>
      <c r="F432" s="7"/>
      <c r="R432" s="7"/>
      <c r="S432" s="7"/>
    </row>
    <row r="433" spans="5:19" x14ac:dyDescent="0.2">
      <c r="E433" s="7"/>
      <c r="F433" s="7"/>
      <c r="R433" s="7"/>
      <c r="S433" s="7"/>
    </row>
    <row r="434" spans="5:19" x14ac:dyDescent="0.2">
      <c r="E434" s="7"/>
      <c r="F434" s="7"/>
      <c r="R434" s="7"/>
      <c r="S434" s="7"/>
    </row>
    <row r="435" spans="5:19" x14ac:dyDescent="0.2">
      <c r="E435" s="7"/>
      <c r="F435" s="7"/>
      <c r="R435" s="7"/>
      <c r="S435" s="7"/>
    </row>
    <row r="436" spans="5:19" x14ac:dyDescent="0.2">
      <c r="E436" s="7"/>
      <c r="F436" s="7"/>
      <c r="R436" s="7"/>
      <c r="S436" s="7"/>
    </row>
    <row r="437" spans="5:19" x14ac:dyDescent="0.2">
      <c r="E437" s="7"/>
      <c r="F437" s="7"/>
      <c r="R437" s="7"/>
      <c r="S437" s="7"/>
    </row>
    <row r="438" spans="5:19" x14ac:dyDescent="0.2">
      <c r="E438" s="7"/>
      <c r="F438" s="7"/>
      <c r="R438" s="7"/>
      <c r="S438" s="7"/>
    </row>
    <row r="439" spans="5:19" x14ac:dyDescent="0.2">
      <c r="E439" s="7"/>
      <c r="F439" s="7"/>
      <c r="R439" s="7"/>
      <c r="S439" s="7"/>
    </row>
    <row r="440" spans="5:19" x14ac:dyDescent="0.2">
      <c r="E440" s="7"/>
      <c r="F440" s="7"/>
      <c r="R440" s="7"/>
      <c r="S440" s="7"/>
    </row>
    <row r="441" spans="5:19" x14ac:dyDescent="0.2">
      <c r="E441" s="7"/>
      <c r="F441" s="7"/>
      <c r="R441" s="7"/>
      <c r="S441" s="7"/>
    </row>
    <row r="442" spans="5:19" x14ac:dyDescent="0.2">
      <c r="E442" s="7"/>
      <c r="F442" s="7"/>
      <c r="R442" s="7"/>
      <c r="S442" s="7"/>
    </row>
    <row r="443" spans="5:19" x14ac:dyDescent="0.2">
      <c r="E443" s="7"/>
      <c r="F443" s="7"/>
      <c r="R443" s="7"/>
      <c r="S443" s="7"/>
    </row>
    <row r="444" spans="5:19" x14ac:dyDescent="0.2">
      <c r="E444" s="7"/>
      <c r="F444" s="7"/>
      <c r="R444" s="7"/>
      <c r="S444" s="7"/>
    </row>
    <row r="445" spans="5:19" x14ac:dyDescent="0.2">
      <c r="E445" s="7"/>
      <c r="F445" s="7"/>
      <c r="R445" s="7"/>
      <c r="S445" s="7"/>
    </row>
    <row r="446" spans="5:19" x14ac:dyDescent="0.2">
      <c r="E446" s="7"/>
      <c r="F446" s="7"/>
      <c r="R446" s="7"/>
      <c r="S446" s="7"/>
    </row>
    <row r="447" spans="5:19" x14ac:dyDescent="0.2">
      <c r="E447" s="7"/>
      <c r="F447" s="7"/>
      <c r="R447" s="7"/>
      <c r="S447" s="7"/>
    </row>
    <row r="448" spans="5:19" x14ac:dyDescent="0.2">
      <c r="E448" s="7"/>
      <c r="F448" s="7"/>
      <c r="R448" s="7"/>
      <c r="S448" s="7"/>
    </row>
    <row r="449" spans="5:19" x14ac:dyDescent="0.2">
      <c r="E449" s="7"/>
      <c r="F449" s="7"/>
      <c r="R449" s="7"/>
      <c r="S449" s="7"/>
    </row>
    <row r="450" spans="5:19" x14ac:dyDescent="0.2">
      <c r="E450" s="7"/>
      <c r="F450" s="7"/>
      <c r="R450" s="7"/>
      <c r="S450" s="7"/>
    </row>
    <row r="451" spans="5:19" x14ac:dyDescent="0.2">
      <c r="E451" s="7"/>
      <c r="F451" s="7"/>
      <c r="R451" s="7"/>
      <c r="S451" s="7"/>
    </row>
    <row r="452" spans="5:19" x14ac:dyDescent="0.2">
      <c r="E452" s="7"/>
      <c r="F452" s="7"/>
      <c r="R452" s="7"/>
      <c r="S452" s="7"/>
    </row>
    <row r="453" spans="5:19" x14ac:dyDescent="0.2">
      <c r="E453" s="7"/>
      <c r="F453" s="7"/>
      <c r="R453" s="7"/>
      <c r="S453" s="7"/>
    </row>
    <row r="454" spans="5:19" x14ac:dyDescent="0.2">
      <c r="E454" s="7"/>
      <c r="F454" s="7"/>
      <c r="R454" s="7"/>
      <c r="S454" s="7"/>
    </row>
    <row r="455" spans="5:19" x14ac:dyDescent="0.2">
      <c r="E455" s="7"/>
      <c r="F455" s="7"/>
      <c r="R455" s="7"/>
      <c r="S455" s="7"/>
    </row>
    <row r="456" spans="5:19" x14ac:dyDescent="0.2">
      <c r="E456" s="7"/>
      <c r="F456" s="7"/>
      <c r="R456" s="7"/>
      <c r="S456" s="7"/>
    </row>
    <row r="457" spans="5:19" x14ac:dyDescent="0.2">
      <c r="E457" s="7"/>
      <c r="F457" s="7"/>
      <c r="R457" s="7"/>
      <c r="S457" s="7"/>
    </row>
    <row r="458" spans="5:19" x14ac:dyDescent="0.2">
      <c r="E458" s="7"/>
      <c r="F458" s="7"/>
      <c r="R458" s="7"/>
      <c r="S458" s="7"/>
    </row>
    <row r="459" spans="5:19" x14ac:dyDescent="0.2">
      <c r="E459" s="7"/>
      <c r="F459" s="7"/>
      <c r="R459" s="7"/>
      <c r="S459" s="7"/>
    </row>
    <row r="460" spans="5:19" x14ac:dyDescent="0.2">
      <c r="E460" s="7"/>
      <c r="F460" s="7"/>
      <c r="R460" s="7"/>
      <c r="S460" s="7"/>
    </row>
    <row r="461" spans="5:19" x14ac:dyDescent="0.2">
      <c r="E461" s="7"/>
      <c r="F461" s="7"/>
      <c r="R461" s="7"/>
      <c r="S461" s="7"/>
    </row>
    <row r="462" spans="5:19" x14ac:dyDescent="0.2">
      <c r="E462" s="7"/>
      <c r="F462" s="7"/>
      <c r="R462" s="7"/>
      <c r="S462" s="7"/>
    </row>
    <row r="463" spans="5:19" x14ac:dyDescent="0.2">
      <c r="E463" s="7"/>
      <c r="F463" s="7"/>
      <c r="R463" s="7"/>
      <c r="S463" s="7"/>
    </row>
    <row r="464" spans="5:19" x14ac:dyDescent="0.2">
      <c r="E464" s="7"/>
      <c r="F464" s="7"/>
      <c r="R464" s="7"/>
      <c r="S464" s="7"/>
    </row>
    <row r="465" spans="5:19" x14ac:dyDescent="0.2">
      <c r="E465" s="7"/>
      <c r="F465" s="7"/>
      <c r="R465" s="7"/>
      <c r="S465" s="7"/>
    </row>
    <row r="466" spans="5:19" x14ac:dyDescent="0.2">
      <c r="E466" s="7"/>
      <c r="F466" s="7"/>
      <c r="R466" s="7"/>
      <c r="S466" s="7"/>
    </row>
    <row r="467" spans="5:19" x14ac:dyDescent="0.2">
      <c r="E467" s="7"/>
      <c r="F467" s="7"/>
      <c r="R467" s="7"/>
      <c r="S467" s="7"/>
    </row>
    <row r="468" spans="5:19" x14ac:dyDescent="0.2">
      <c r="E468" s="7"/>
      <c r="F468" s="7"/>
      <c r="R468" s="7"/>
      <c r="S468" s="7"/>
    </row>
    <row r="469" spans="5:19" x14ac:dyDescent="0.2">
      <c r="E469" s="7"/>
      <c r="F469" s="7"/>
      <c r="R469" s="7"/>
      <c r="S469" s="7"/>
    </row>
    <row r="470" spans="5:19" x14ac:dyDescent="0.2">
      <c r="E470" s="7"/>
      <c r="F470" s="7"/>
      <c r="R470" s="7"/>
      <c r="S470" s="7"/>
    </row>
    <row r="471" spans="5:19" x14ac:dyDescent="0.2">
      <c r="E471" s="7"/>
      <c r="F471" s="7"/>
      <c r="R471" s="7"/>
      <c r="S471" s="7"/>
    </row>
    <row r="472" spans="5:19" x14ac:dyDescent="0.2">
      <c r="E472" s="7"/>
      <c r="F472" s="7"/>
      <c r="R472" s="7"/>
      <c r="S472" s="7"/>
    </row>
    <row r="473" spans="5:19" x14ac:dyDescent="0.2">
      <c r="E473" s="7"/>
      <c r="F473" s="7"/>
      <c r="R473" s="7"/>
      <c r="S473" s="7"/>
    </row>
    <row r="474" spans="5:19" x14ac:dyDescent="0.2">
      <c r="E474" s="7"/>
      <c r="F474" s="7"/>
      <c r="R474" s="7"/>
      <c r="S474" s="7"/>
    </row>
    <row r="475" spans="5:19" x14ac:dyDescent="0.2">
      <c r="E475" s="7"/>
      <c r="F475" s="7"/>
      <c r="R475" s="7"/>
      <c r="S475" s="7"/>
    </row>
    <row r="476" spans="5:19" x14ac:dyDescent="0.2">
      <c r="E476" s="7"/>
      <c r="F476" s="7"/>
      <c r="R476" s="7"/>
      <c r="S476" s="7"/>
    </row>
    <row r="477" spans="5:19" x14ac:dyDescent="0.2">
      <c r="E477" s="7"/>
      <c r="F477" s="7"/>
      <c r="R477" s="7"/>
      <c r="S477" s="7"/>
    </row>
    <row r="478" spans="5:19" x14ac:dyDescent="0.2">
      <c r="E478" s="7"/>
      <c r="F478" s="7"/>
      <c r="R478" s="7"/>
      <c r="S478" s="7"/>
    </row>
    <row r="479" spans="5:19" x14ac:dyDescent="0.2">
      <c r="E479" s="7"/>
      <c r="F479" s="7"/>
      <c r="R479" s="7"/>
      <c r="S479" s="7"/>
    </row>
    <row r="480" spans="5:19" x14ac:dyDescent="0.2">
      <c r="E480" s="7"/>
      <c r="F480" s="7"/>
      <c r="R480" s="7"/>
      <c r="S480" s="7"/>
    </row>
    <row r="481" spans="5:19" x14ac:dyDescent="0.2">
      <c r="E481" s="7"/>
      <c r="F481" s="7"/>
      <c r="R481" s="7"/>
      <c r="S481" s="7"/>
    </row>
    <row r="482" spans="5:19" x14ac:dyDescent="0.2">
      <c r="E482" s="7"/>
      <c r="F482" s="7"/>
      <c r="R482" s="7"/>
      <c r="S482" s="7"/>
    </row>
    <row r="483" spans="5:19" x14ac:dyDescent="0.2">
      <c r="E483" s="7"/>
      <c r="F483" s="7"/>
      <c r="R483" s="7"/>
      <c r="S483" s="7"/>
    </row>
    <row r="484" spans="5:19" x14ac:dyDescent="0.2">
      <c r="E484" s="7"/>
      <c r="F484" s="7"/>
      <c r="R484" s="7"/>
      <c r="S484" s="7"/>
    </row>
    <row r="485" spans="5:19" x14ac:dyDescent="0.2">
      <c r="E485" s="7"/>
      <c r="F485" s="7"/>
      <c r="R485" s="7"/>
      <c r="S485" s="7"/>
    </row>
    <row r="486" spans="5:19" x14ac:dyDescent="0.2">
      <c r="E486" s="7"/>
      <c r="F486" s="7"/>
      <c r="R486" s="7"/>
      <c r="S486" s="7"/>
    </row>
    <row r="487" spans="5:19" x14ac:dyDescent="0.2">
      <c r="E487" s="7"/>
      <c r="F487" s="7"/>
      <c r="R487" s="7"/>
      <c r="S487" s="7"/>
    </row>
    <row r="488" spans="5:19" x14ac:dyDescent="0.2">
      <c r="E488" s="7"/>
      <c r="F488" s="7"/>
      <c r="R488" s="7"/>
      <c r="S488" s="7"/>
    </row>
    <row r="489" spans="5:19" x14ac:dyDescent="0.2">
      <c r="E489" s="7"/>
      <c r="F489" s="7"/>
      <c r="R489" s="7"/>
      <c r="S489" s="7"/>
    </row>
    <row r="490" spans="5:19" x14ac:dyDescent="0.2">
      <c r="E490" s="7"/>
      <c r="F490" s="7"/>
      <c r="R490" s="7"/>
      <c r="S490" s="7"/>
    </row>
    <row r="491" spans="5:19" x14ac:dyDescent="0.2">
      <c r="E491" s="7"/>
      <c r="F491" s="7"/>
      <c r="R491" s="7"/>
      <c r="S491" s="7"/>
    </row>
    <row r="492" spans="5:19" x14ac:dyDescent="0.2">
      <c r="E492" s="7"/>
      <c r="F492" s="7"/>
      <c r="R492" s="7"/>
      <c r="S492" s="7"/>
    </row>
    <row r="493" spans="5:19" x14ac:dyDescent="0.2">
      <c r="E493" s="7"/>
      <c r="F493" s="7"/>
      <c r="R493" s="7"/>
      <c r="S493" s="7"/>
    </row>
    <row r="494" spans="5:19" x14ac:dyDescent="0.2">
      <c r="E494" s="7"/>
      <c r="F494" s="7"/>
      <c r="R494" s="7"/>
      <c r="S494" s="7"/>
    </row>
    <row r="495" spans="5:19" x14ac:dyDescent="0.2">
      <c r="E495" s="7"/>
      <c r="F495" s="7"/>
      <c r="R495" s="7"/>
      <c r="S495" s="7"/>
    </row>
    <row r="496" spans="5:19" x14ac:dyDescent="0.2">
      <c r="E496" s="7"/>
      <c r="F496" s="7"/>
      <c r="R496" s="7"/>
      <c r="S496" s="7"/>
    </row>
    <row r="497" spans="5:19" x14ac:dyDescent="0.2">
      <c r="E497" s="7"/>
      <c r="F497" s="7"/>
      <c r="R497" s="7"/>
      <c r="S497" s="7"/>
    </row>
    <row r="498" spans="5:19" x14ac:dyDescent="0.2">
      <c r="E498" s="7"/>
      <c r="F498" s="7"/>
      <c r="R498" s="7"/>
      <c r="S498" s="7"/>
    </row>
    <row r="499" spans="5:19" x14ac:dyDescent="0.2">
      <c r="E499" s="7"/>
      <c r="F499" s="7"/>
      <c r="R499" s="7"/>
      <c r="S499" s="7"/>
    </row>
    <row r="500" spans="5:19" x14ac:dyDescent="0.2">
      <c r="E500" s="7"/>
      <c r="F500" s="7"/>
      <c r="R500" s="7"/>
      <c r="S500" s="7"/>
    </row>
    <row r="501" spans="5:19" x14ac:dyDescent="0.2">
      <c r="E501" s="7"/>
      <c r="F501" s="7"/>
      <c r="R501" s="7"/>
      <c r="S501" s="7"/>
    </row>
    <row r="502" spans="5:19" x14ac:dyDescent="0.2">
      <c r="E502" s="7"/>
      <c r="F502" s="7"/>
      <c r="R502" s="7"/>
      <c r="S502" s="7"/>
    </row>
    <row r="503" spans="5:19" x14ac:dyDescent="0.2">
      <c r="E503" s="7"/>
      <c r="F503" s="7"/>
      <c r="R503" s="7"/>
      <c r="S503" s="7"/>
    </row>
    <row r="504" spans="5:19" x14ac:dyDescent="0.2">
      <c r="E504" s="7"/>
      <c r="F504" s="7"/>
      <c r="R504" s="7"/>
      <c r="S504" s="7"/>
    </row>
    <row r="505" spans="5:19" x14ac:dyDescent="0.2">
      <c r="E505" s="7"/>
      <c r="F505" s="7"/>
      <c r="R505" s="7"/>
      <c r="S505" s="7"/>
    </row>
    <row r="506" spans="5:19" x14ac:dyDescent="0.2">
      <c r="E506" s="7"/>
      <c r="F506" s="7"/>
      <c r="R506" s="7"/>
      <c r="S506" s="7"/>
    </row>
    <row r="507" spans="5:19" x14ac:dyDescent="0.2">
      <c r="E507" s="7"/>
      <c r="F507" s="7"/>
      <c r="R507" s="7"/>
      <c r="S507" s="7"/>
    </row>
    <row r="508" spans="5:19" x14ac:dyDescent="0.2">
      <c r="E508" s="7"/>
      <c r="F508" s="7"/>
      <c r="R508" s="7"/>
      <c r="S508" s="7"/>
    </row>
    <row r="509" spans="5:19" x14ac:dyDescent="0.2">
      <c r="E509" s="7"/>
      <c r="F509" s="7"/>
      <c r="R509" s="7"/>
      <c r="S509" s="7"/>
    </row>
    <row r="510" spans="5:19" x14ac:dyDescent="0.2">
      <c r="E510" s="7"/>
      <c r="F510" s="7"/>
      <c r="R510" s="7"/>
      <c r="S510" s="7"/>
    </row>
    <row r="511" spans="5:19" x14ac:dyDescent="0.2">
      <c r="E511" s="7"/>
      <c r="F511" s="7"/>
      <c r="R511" s="7"/>
      <c r="S511" s="7"/>
    </row>
    <row r="512" spans="5:19" x14ac:dyDescent="0.2">
      <c r="E512" s="7"/>
      <c r="F512" s="7"/>
      <c r="R512" s="7"/>
      <c r="S512" s="7"/>
    </row>
    <row r="513" spans="5:19" x14ac:dyDescent="0.2">
      <c r="E513" s="7"/>
      <c r="F513" s="7"/>
      <c r="R513" s="7"/>
      <c r="S513" s="7"/>
    </row>
    <row r="514" spans="5:19" x14ac:dyDescent="0.2">
      <c r="E514" s="7"/>
      <c r="F514" s="7"/>
      <c r="R514" s="7"/>
      <c r="S514" s="7"/>
    </row>
    <row r="515" spans="5:19" x14ac:dyDescent="0.2">
      <c r="E515" s="7"/>
      <c r="F515" s="7"/>
      <c r="R515" s="7"/>
      <c r="S515" s="7"/>
    </row>
    <row r="516" spans="5:19" x14ac:dyDescent="0.2">
      <c r="E516" s="7"/>
      <c r="F516" s="7"/>
      <c r="R516" s="7"/>
      <c r="S516" s="7"/>
    </row>
    <row r="517" spans="5:19" x14ac:dyDescent="0.2">
      <c r="E517" s="7"/>
      <c r="F517" s="7"/>
      <c r="R517" s="7"/>
      <c r="S517" s="7"/>
    </row>
    <row r="518" spans="5:19" x14ac:dyDescent="0.2">
      <c r="E518" s="7"/>
      <c r="F518" s="7"/>
      <c r="R518" s="7"/>
      <c r="S518" s="7"/>
    </row>
    <row r="519" spans="5:19" x14ac:dyDescent="0.2">
      <c r="E519" s="7"/>
      <c r="F519" s="7"/>
      <c r="R519" s="7"/>
      <c r="S519" s="7"/>
    </row>
    <row r="520" spans="5:19" x14ac:dyDescent="0.2">
      <c r="E520" s="7"/>
      <c r="F520" s="7"/>
      <c r="R520" s="7"/>
      <c r="S520" s="7"/>
    </row>
    <row r="521" spans="5:19" x14ac:dyDescent="0.2">
      <c r="E521" s="7"/>
      <c r="F521" s="7"/>
      <c r="R521" s="7"/>
      <c r="S521" s="7"/>
    </row>
    <row r="522" spans="5:19" x14ac:dyDescent="0.2">
      <c r="E522" s="7"/>
      <c r="F522" s="7"/>
      <c r="R522" s="7"/>
      <c r="S522" s="7"/>
    </row>
    <row r="523" spans="5:19" x14ac:dyDescent="0.2">
      <c r="E523" s="7"/>
      <c r="F523" s="7"/>
      <c r="R523" s="7"/>
      <c r="S523" s="7"/>
    </row>
    <row r="524" spans="5:19" x14ac:dyDescent="0.2">
      <c r="E524" s="7"/>
      <c r="F524" s="7"/>
      <c r="R524" s="7"/>
      <c r="S524" s="7"/>
    </row>
    <row r="525" spans="5:19" x14ac:dyDescent="0.2">
      <c r="E525" s="7"/>
      <c r="F525" s="7"/>
      <c r="R525" s="7"/>
      <c r="S525" s="7"/>
    </row>
    <row r="526" spans="5:19" x14ac:dyDescent="0.2">
      <c r="E526" s="7"/>
      <c r="F526" s="7"/>
      <c r="R526" s="7"/>
      <c r="S526" s="7"/>
    </row>
    <row r="527" spans="5:19" x14ac:dyDescent="0.2">
      <c r="E527" s="7"/>
      <c r="F527" s="7"/>
      <c r="R527" s="7"/>
      <c r="S527" s="7"/>
    </row>
    <row r="528" spans="5:19" x14ac:dyDescent="0.2">
      <c r="E528" s="7"/>
      <c r="F528" s="7"/>
      <c r="R528" s="7"/>
      <c r="S528" s="7"/>
    </row>
    <row r="529" spans="5:19" x14ac:dyDescent="0.2">
      <c r="E529" s="7"/>
      <c r="F529" s="7"/>
      <c r="R529" s="7"/>
      <c r="S529" s="7"/>
    </row>
    <row r="530" spans="5:19" x14ac:dyDescent="0.2">
      <c r="E530" s="7"/>
      <c r="F530" s="7"/>
      <c r="R530" s="7"/>
      <c r="S530" s="7"/>
    </row>
    <row r="531" spans="5:19" x14ac:dyDescent="0.2">
      <c r="E531" s="7"/>
      <c r="F531" s="7"/>
      <c r="R531" s="7"/>
      <c r="S531" s="7"/>
    </row>
    <row r="532" spans="5:19" x14ac:dyDescent="0.2">
      <c r="E532" s="7"/>
      <c r="F532" s="7"/>
      <c r="R532" s="7"/>
      <c r="S532" s="7"/>
    </row>
    <row r="533" spans="5:19" x14ac:dyDescent="0.2">
      <c r="E533" s="7"/>
      <c r="F533" s="7"/>
      <c r="R533" s="7"/>
      <c r="S533" s="7"/>
    </row>
    <row r="534" spans="5:19" x14ac:dyDescent="0.2">
      <c r="E534" s="7"/>
      <c r="F534" s="7"/>
      <c r="R534" s="7"/>
      <c r="S534" s="7"/>
    </row>
    <row r="535" spans="5:19" x14ac:dyDescent="0.2">
      <c r="E535" s="7"/>
      <c r="F535" s="7"/>
      <c r="R535" s="7"/>
      <c r="S535" s="7"/>
    </row>
    <row r="536" spans="5:19" x14ac:dyDescent="0.2">
      <c r="E536" s="7"/>
      <c r="F536" s="7"/>
      <c r="R536" s="7"/>
      <c r="S536" s="7"/>
    </row>
    <row r="537" spans="5:19" x14ac:dyDescent="0.2">
      <c r="E537" s="7"/>
      <c r="F537" s="7"/>
      <c r="R537" s="7"/>
      <c r="S537" s="7"/>
    </row>
    <row r="538" spans="5:19" x14ac:dyDescent="0.2">
      <c r="E538" s="7"/>
      <c r="F538" s="7"/>
      <c r="R538" s="7"/>
      <c r="S538" s="7"/>
    </row>
    <row r="539" spans="5:19" x14ac:dyDescent="0.2">
      <c r="E539" s="7"/>
      <c r="F539" s="7"/>
      <c r="R539" s="7"/>
      <c r="S539" s="7"/>
    </row>
    <row r="540" spans="5:19" x14ac:dyDescent="0.2">
      <c r="E540" s="7"/>
      <c r="F540" s="7"/>
      <c r="R540" s="7"/>
      <c r="S540" s="7"/>
    </row>
    <row r="541" spans="5:19" x14ac:dyDescent="0.2">
      <c r="E541" s="7"/>
      <c r="F541" s="7"/>
      <c r="R541" s="7"/>
      <c r="S541" s="7"/>
    </row>
    <row r="542" spans="5:19" x14ac:dyDescent="0.2">
      <c r="E542" s="7"/>
      <c r="F542" s="7"/>
      <c r="R542" s="7"/>
      <c r="S542" s="7"/>
    </row>
    <row r="543" spans="5:19" x14ac:dyDescent="0.2">
      <c r="E543" s="7"/>
      <c r="F543" s="7"/>
      <c r="R543" s="7"/>
      <c r="S543" s="7"/>
    </row>
    <row r="544" spans="5:19" x14ac:dyDescent="0.2">
      <c r="E544" s="7"/>
      <c r="F544" s="7"/>
      <c r="R544" s="7"/>
      <c r="S544" s="7"/>
    </row>
    <row r="545" spans="5:19" x14ac:dyDescent="0.2">
      <c r="E545" s="7"/>
      <c r="F545" s="7"/>
      <c r="R545" s="7"/>
      <c r="S545" s="7"/>
    </row>
    <row r="546" spans="5:19" x14ac:dyDescent="0.2">
      <c r="E546" s="7"/>
      <c r="F546" s="7"/>
      <c r="R546" s="7"/>
      <c r="S546" s="7"/>
    </row>
    <row r="547" spans="5:19" x14ac:dyDescent="0.2">
      <c r="E547" s="7"/>
      <c r="F547" s="7"/>
      <c r="R547" s="7"/>
      <c r="S547" s="7"/>
    </row>
    <row r="548" spans="5:19" x14ac:dyDescent="0.2">
      <c r="E548" s="7"/>
      <c r="F548" s="7"/>
      <c r="R548" s="7"/>
      <c r="S548" s="7"/>
    </row>
    <row r="549" spans="5:19" x14ac:dyDescent="0.2">
      <c r="E549" s="7"/>
      <c r="F549" s="7"/>
      <c r="R549" s="7"/>
      <c r="S549" s="7"/>
    </row>
    <row r="550" spans="5:19" x14ac:dyDescent="0.2">
      <c r="E550" s="7"/>
      <c r="F550" s="7"/>
      <c r="R550" s="7"/>
      <c r="S550" s="7"/>
    </row>
    <row r="551" spans="5:19" x14ac:dyDescent="0.2">
      <c r="E551" s="7"/>
      <c r="F551" s="7"/>
      <c r="R551" s="7"/>
      <c r="S551" s="7"/>
    </row>
    <row r="552" spans="5:19" x14ac:dyDescent="0.2">
      <c r="E552" s="7"/>
      <c r="F552" s="7"/>
      <c r="R552" s="7"/>
      <c r="S552" s="7"/>
    </row>
    <row r="553" spans="5:19" x14ac:dyDescent="0.2">
      <c r="E553" s="7"/>
      <c r="F553" s="7"/>
      <c r="R553" s="7"/>
      <c r="S553" s="7"/>
    </row>
    <row r="554" spans="5:19" x14ac:dyDescent="0.2">
      <c r="E554" s="7"/>
      <c r="F554" s="7"/>
      <c r="R554" s="7"/>
      <c r="S554" s="7"/>
    </row>
    <row r="555" spans="5:19" x14ac:dyDescent="0.2">
      <c r="E555" s="7"/>
      <c r="F555" s="7"/>
      <c r="R555" s="7"/>
      <c r="S555" s="7"/>
    </row>
    <row r="556" spans="5:19" x14ac:dyDescent="0.2">
      <c r="E556" s="7"/>
      <c r="F556" s="7"/>
      <c r="R556" s="7"/>
      <c r="S556" s="7"/>
    </row>
    <row r="557" spans="5:19" x14ac:dyDescent="0.2">
      <c r="E557" s="7"/>
      <c r="F557" s="7"/>
      <c r="R557" s="7"/>
      <c r="S557" s="7"/>
    </row>
    <row r="558" spans="5:19" x14ac:dyDescent="0.2">
      <c r="E558" s="7"/>
      <c r="F558" s="7"/>
      <c r="R558" s="7"/>
      <c r="S558" s="7"/>
    </row>
    <row r="559" spans="5:19" x14ac:dyDescent="0.2">
      <c r="E559" s="7"/>
      <c r="F559" s="7"/>
      <c r="R559" s="7"/>
      <c r="S559" s="7"/>
    </row>
    <row r="560" spans="5:19" x14ac:dyDescent="0.2">
      <c r="E560" s="7"/>
      <c r="F560" s="7"/>
      <c r="R560" s="7"/>
      <c r="S560" s="7"/>
    </row>
    <row r="561" spans="5:19" x14ac:dyDescent="0.2">
      <c r="E561" s="7"/>
      <c r="F561" s="7"/>
      <c r="R561" s="7"/>
      <c r="S561" s="7"/>
    </row>
    <row r="562" spans="5:19" x14ac:dyDescent="0.2">
      <c r="E562" s="7"/>
      <c r="F562" s="7"/>
      <c r="R562" s="7"/>
      <c r="S562" s="7"/>
    </row>
    <row r="563" spans="5:19" x14ac:dyDescent="0.2">
      <c r="E563" s="7"/>
      <c r="F563" s="7"/>
      <c r="R563" s="7"/>
      <c r="S563" s="7"/>
    </row>
    <row r="564" spans="5:19" x14ac:dyDescent="0.2">
      <c r="E564" s="7"/>
      <c r="F564" s="7"/>
      <c r="R564" s="7"/>
      <c r="S564" s="7"/>
    </row>
    <row r="565" spans="5:19" x14ac:dyDescent="0.2">
      <c r="E565" s="7"/>
      <c r="F565" s="7"/>
      <c r="R565" s="7"/>
      <c r="S565" s="7"/>
    </row>
    <row r="566" spans="5:19" x14ac:dyDescent="0.2">
      <c r="E566" s="7"/>
      <c r="F566" s="7"/>
      <c r="R566" s="7"/>
      <c r="S566" s="7"/>
    </row>
    <row r="567" spans="5:19" x14ac:dyDescent="0.2">
      <c r="E567" s="7"/>
      <c r="F567" s="7"/>
      <c r="R567" s="7"/>
      <c r="S567" s="7"/>
    </row>
    <row r="568" spans="5:19" x14ac:dyDescent="0.2">
      <c r="E568" s="7"/>
      <c r="F568" s="7"/>
      <c r="R568" s="7"/>
      <c r="S568" s="7"/>
    </row>
    <row r="569" spans="5:19" x14ac:dyDescent="0.2">
      <c r="E569" s="7"/>
      <c r="F569" s="7"/>
      <c r="R569" s="7"/>
      <c r="S569" s="7"/>
    </row>
    <row r="570" spans="5:19" x14ac:dyDescent="0.2">
      <c r="E570" s="7"/>
      <c r="F570" s="7"/>
      <c r="R570" s="7"/>
      <c r="S570" s="7"/>
    </row>
    <row r="571" spans="5:19" x14ac:dyDescent="0.2">
      <c r="E571" s="7"/>
      <c r="F571" s="7"/>
      <c r="R571" s="7"/>
      <c r="S571" s="7"/>
    </row>
    <row r="572" spans="5:19" x14ac:dyDescent="0.2">
      <c r="E572" s="7"/>
      <c r="F572" s="7"/>
      <c r="R572" s="7"/>
      <c r="S572" s="7"/>
    </row>
    <row r="573" spans="5:19" x14ac:dyDescent="0.2">
      <c r="E573" s="7"/>
      <c r="F573" s="7"/>
      <c r="R573" s="7"/>
      <c r="S573" s="7"/>
    </row>
    <row r="574" spans="5:19" x14ac:dyDescent="0.2">
      <c r="E574" s="7"/>
      <c r="F574" s="7"/>
      <c r="R574" s="7"/>
      <c r="S574" s="7"/>
    </row>
    <row r="575" spans="5:19" x14ac:dyDescent="0.2">
      <c r="E575" s="7"/>
      <c r="F575" s="7"/>
      <c r="R575" s="7"/>
      <c r="S575" s="7"/>
    </row>
    <row r="576" spans="5:19" x14ac:dyDescent="0.2">
      <c r="E576" s="7"/>
      <c r="F576" s="7"/>
      <c r="R576" s="7"/>
      <c r="S576" s="7"/>
    </row>
    <row r="577" spans="5:19" x14ac:dyDescent="0.2">
      <c r="E577" s="7"/>
      <c r="F577" s="7"/>
      <c r="R577" s="7"/>
      <c r="S577" s="7"/>
    </row>
    <row r="578" spans="5:19" x14ac:dyDescent="0.2">
      <c r="E578" s="7"/>
      <c r="F578" s="7"/>
      <c r="R578" s="7"/>
      <c r="S578" s="7"/>
    </row>
    <row r="579" spans="5:19" x14ac:dyDescent="0.2">
      <c r="E579" s="7"/>
      <c r="F579" s="7"/>
      <c r="R579" s="7"/>
      <c r="S579" s="7"/>
    </row>
    <row r="580" spans="5:19" x14ac:dyDescent="0.2">
      <c r="E580" s="7"/>
      <c r="F580" s="7"/>
      <c r="R580" s="7"/>
      <c r="S580" s="7"/>
    </row>
    <row r="581" spans="5:19" x14ac:dyDescent="0.2">
      <c r="E581" s="7"/>
      <c r="F581" s="7"/>
      <c r="R581" s="7"/>
      <c r="S581" s="7"/>
    </row>
    <row r="582" spans="5:19" x14ac:dyDescent="0.2">
      <c r="E582" s="7"/>
      <c r="F582" s="7"/>
      <c r="R582" s="7"/>
      <c r="S582" s="7"/>
    </row>
    <row r="583" spans="5:19" x14ac:dyDescent="0.2">
      <c r="E583" s="7"/>
      <c r="F583" s="7"/>
      <c r="R583" s="7"/>
      <c r="S583" s="7"/>
    </row>
    <row r="584" spans="5:19" x14ac:dyDescent="0.2">
      <c r="E584" s="7"/>
      <c r="F584" s="7"/>
      <c r="R584" s="7"/>
      <c r="S584" s="7"/>
    </row>
    <row r="585" spans="5:19" x14ac:dyDescent="0.2">
      <c r="E585" s="7"/>
      <c r="F585" s="7"/>
      <c r="R585" s="7"/>
      <c r="S585" s="7"/>
    </row>
    <row r="586" spans="5:19" x14ac:dyDescent="0.2">
      <c r="E586" s="7"/>
      <c r="F586" s="7"/>
      <c r="R586" s="7"/>
      <c r="S586" s="7"/>
    </row>
    <row r="587" spans="5:19" x14ac:dyDescent="0.2">
      <c r="E587" s="7"/>
      <c r="F587" s="7"/>
      <c r="R587" s="7"/>
      <c r="S587" s="7"/>
    </row>
    <row r="588" spans="5:19" x14ac:dyDescent="0.2">
      <c r="E588" s="7"/>
      <c r="F588" s="7"/>
      <c r="R588" s="7"/>
      <c r="S588" s="7"/>
    </row>
    <row r="589" spans="5:19" x14ac:dyDescent="0.2">
      <c r="E589" s="7"/>
      <c r="F589" s="7"/>
      <c r="R589" s="7"/>
      <c r="S589" s="7"/>
    </row>
    <row r="590" spans="5:19" x14ac:dyDescent="0.2">
      <c r="E590" s="7"/>
      <c r="F590" s="7"/>
      <c r="R590" s="7"/>
      <c r="S590" s="7"/>
    </row>
    <row r="591" spans="5:19" x14ac:dyDescent="0.2">
      <c r="E591" s="7"/>
      <c r="F591" s="7"/>
      <c r="R591" s="7"/>
      <c r="S591" s="7"/>
    </row>
    <row r="592" spans="5:19" x14ac:dyDescent="0.2">
      <c r="E592" s="7"/>
      <c r="F592" s="7"/>
      <c r="R592" s="7"/>
      <c r="S592" s="7"/>
    </row>
    <row r="593" spans="5:19" x14ac:dyDescent="0.2">
      <c r="E593" s="7"/>
      <c r="F593" s="7"/>
      <c r="R593" s="7"/>
      <c r="S593" s="7"/>
    </row>
    <row r="594" spans="5:19" x14ac:dyDescent="0.2">
      <c r="E594" s="7"/>
      <c r="F594" s="7"/>
      <c r="R594" s="7"/>
      <c r="S594" s="7"/>
    </row>
    <row r="595" spans="5:19" x14ac:dyDescent="0.2">
      <c r="E595" s="7"/>
      <c r="F595" s="7"/>
      <c r="R595" s="7"/>
      <c r="S595" s="7"/>
    </row>
    <row r="596" spans="5:19" x14ac:dyDescent="0.2">
      <c r="E596" s="7"/>
      <c r="F596" s="7"/>
      <c r="R596" s="7"/>
      <c r="S596" s="7"/>
    </row>
    <row r="597" spans="5:19" x14ac:dyDescent="0.2">
      <c r="E597" s="7"/>
      <c r="F597" s="7"/>
      <c r="R597" s="7"/>
      <c r="S597" s="7"/>
    </row>
    <row r="598" spans="5:19" x14ac:dyDescent="0.2">
      <c r="E598" s="7"/>
      <c r="F598" s="7"/>
      <c r="R598" s="7"/>
      <c r="S598" s="7"/>
    </row>
    <row r="599" spans="5:19" x14ac:dyDescent="0.2">
      <c r="E599" s="7"/>
      <c r="F599" s="7"/>
      <c r="R599" s="7"/>
      <c r="S599" s="7"/>
    </row>
    <row r="600" spans="5:19" x14ac:dyDescent="0.2">
      <c r="E600" s="7"/>
      <c r="F600" s="7"/>
      <c r="R600" s="7"/>
      <c r="S600" s="7"/>
    </row>
    <row r="601" spans="5:19" x14ac:dyDescent="0.2">
      <c r="E601" s="7"/>
      <c r="F601" s="7"/>
      <c r="R601" s="7"/>
      <c r="S601" s="7"/>
    </row>
    <row r="602" spans="5:19" x14ac:dyDescent="0.2">
      <c r="E602" s="7"/>
      <c r="F602" s="7"/>
      <c r="R602" s="7"/>
      <c r="S602" s="7"/>
    </row>
    <row r="603" spans="5:19" x14ac:dyDescent="0.2">
      <c r="E603" s="7"/>
      <c r="F603" s="7"/>
      <c r="R603" s="7"/>
      <c r="S603" s="7"/>
    </row>
    <row r="604" spans="5:19" x14ac:dyDescent="0.2">
      <c r="E604" s="7"/>
      <c r="F604" s="7"/>
      <c r="R604" s="7"/>
      <c r="S604" s="7"/>
    </row>
    <row r="605" spans="5:19" x14ac:dyDescent="0.2">
      <c r="E605" s="7"/>
      <c r="F605" s="7"/>
      <c r="R605" s="7"/>
      <c r="S605" s="7"/>
    </row>
    <row r="606" spans="5:19" x14ac:dyDescent="0.2">
      <c r="E606" s="7"/>
      <c r="F606" s="7"/>
      <c r="R606" s="7"/>
      <c r="S606" s="7"/>
    </row>
    <row r="607" spans="5:19" x14ac:dyDescent="0.2">
      <c r="E607" s="7"/>
      <c r="F607" s="7"/>
      <c r="R607" s="7"/>
      <c r="S607" s="7"/>
    </row>
    <row r="608" spans="5:19" x14ac:dyDescent="0.2">
      <c r="E608" s="7"/>
      <c r="F608" s="7"/>
      <c r="R608" s="7"/>
      <c r="S608" s="7"/>
    </row>
    <row r="609" spans="5:19" x14ac:dyDescent="0.2">
      <c r="E609" s="7"/>
      <c r="F609" s="7"/>
      <c r="R609" s="7"/>
      <c r="S609" s="7"/>
    </row>
    <row r="610" spans="5:19" x14ac:dyDescent="0.2">
      <c r="E610" s="7"/>
      <c r="F610" s="7"/>
      <c r="R610" s="7"/>
      <c r="S610" s="7"/>
    </row>
    <row r="611" spans="5:19" x14ac:dyDescent="0.2">
      <c r="E611" s="7"/>
      <c r="F611" s="7"/>
      <c r="R611" s="7"/>
      <c r="S611" s="7"/>
    </row>
    <row r="612" spans="5:19" x14ac:dyDescent="0.2">
      <c r="E612" s="7"/>
      <c r="F612" s="7"/>
      <c r="R612" s="7"/>
      <c r="S612" s="7"/>
    </row>
    <row r="613" spans="5:19" x14ac:dyDescent="0.2">
      <c r="E613" s="7"/>
      <c r="F613" s="7"/>
      <c r="R613" s="7"/>
      <c r="S613" s="7"/>
    </row>
    <row r="614" spans="5:19" x14ac:dyDescent="0.2">
      <c r="E614" s="7"/>
      <c r="F614" s="7"/>
      <c r="R614" s="7"/>
      <c r="S614" s="7"/>
    </row>
    <row r="615" spans="5:19" x14ac:dyDescent="0.2">
      <c r="E615" s="7"/>
      <c r="F615" s="7"/>
      <c r="R615" s="7"/>
      <c r="S615" s="7"/>
    </row>
    <row r="616" spans="5:19" x14ac:dyDescent="0.2">
      <c r="E616" s="7"/>
      <c r="F616" s="7"/>
      <c r="R616" s="7"/>
      <c r="S616" s="7"/>
    </row>
    <row r="617" spans="5:19" x14ac:dyDescent="0.2">
      <c r="E617" s="7"/>
      <c r="F617" s="7"/>
      <c r="R617" s="7"/>
      <c r="S617" s="7"/>
    </row>
    <row r="618" spans="5:19" x14ac:dyDescent="0.2">
      <c r="E618" s="7"/>
      <c r="F618" s="7"/>
      <c r="R618" s="7"/>
      <c r="S618" s="7"/>
    </row>
    <row r="619" spans="5:19" x14ac:dyDescent="0.2">
      <c r="E619" s="7"/>
      <c r="F619" s="7"/>
      <c r="R619" s="7"/>
      <c r="S619" s="7"/>
    </row>
    <row r="620" spans="5:19" x14ac:dyDescent="0.2">
      <c r="E620" s="7"/>
      <c r="F620" s="7"/>
      <c r="R620" s="7"/>
      <c r="S620" s="7"/>
    </row>
    <row r="621" spans="5:19" x14ac:dyDescent="0.2">
      <c r="E621" s="7"/>
      <c r="F621" s="7"/>
      <c r="R621" s="7"/>
      <c r="S621" s="7"/>
    </row>
    <row r="622" spans="5:19" x14ac:dyDescent="0.2">
      <c r="E622" s="7"/>
      <c r="F622" s="7"/>
      <c r="R622" s="7"/>
      <c r="S622" s="7"/>
    </row>
    <row r="623" spans="5:19" x14ac:dyDescent="0.2">
      <c r="E623" s="7"/>
      <c r="F623" s="7"/>
      <c r="R623" s="7"/>
      <c r="S623" s="7"/>
    </row>
    <row r="624" spans="5:19" x14ac:dyDescent="0.2">
      <c r="E624" s="7"/>
      <c r="F624" s="7"/>
      <c r="R624" s="7"/>
      <c r="S624" s="7"/>
    </row>
    <row r="625" spans="5:19" x14ac:dyDescent="0.2">
      <c r="E625" s="7"/>
      <c r="F625" s="7"/>
      <c r="R625" s="7"/>
      <c r="S625" s="7"/>
    </row>
    <row r="626" spans="5:19" x14ac:dyDescent="0.2">
      <c r="E626" s="7"/>
      <c r="F626" s="7"/>
      <c r="R626" s="7"/>
      <c r="S626" s="7"/>
    </row>
    <row r="627" spans="5:19" x14ac:dyDescent="0.2">
      <c r="E627" s="7"/>
      <c r="F627" s="7"/>
      <c r="R627" s="7"/>
      <c r="S627" s="7"/>
    </row>
    <row r="628" spans="5:19" x14ac:dyDescent="0.2">
      <c r="E628" s="7"/>
      <c r="F628" s="7"/>
      <c r="R628" s="7"/>
      <c r="S628" s="7"/>
    </row>
    <row r="629" spans="5:19" x14ac:dyDescent="0.2">
      <c r="E629" s="7"/>
      <c r="F629" s="7"/>
      <c r="R629" s="7"/>
      <c r="S629" s="7"/>
    </row>
    <row r="630" spans="5:19" x14ac:dyDescent="0.2">
      <c r="E630" s="7"/>
      <c r="F630" s="7"/>
      <c r="R630" s="7"/>
      <c r="S630" s="7"/>
    </row>
    <row r="631" spans="5:19" x14ac:dyDescent="0.2">
      <c r="E631" s="7"/>
      <c r="F631" s="7"/>
      <c r="R631" s="7"/>
      <c r="S631" s="7"/>
    </row>
    <row r="632" spans="5:19" x14ac:dyDescent="0.2">
      <c r="E632" s="7"/>
      <c r="F632" s="7"/>
      <c r="R632" s="7"/>
      <c r="S632" s="7"/>
    </row>
    <row r="633" spans="5:19" x14ac:dyDescent="0.2">
      <c r="E633" s="7"/>
      <c r="F633" s="7"/>
      <c r="R633" s="7"/>
      <c r="S633" s="7"/>
    </row>
    <row r="634" spans="5:19" x14ac:dyDescent="0.2">
      <c r="E634" s="7"/>
      <c r="F634" s="7"/>
      <c r="R634" s="7"/>
      <c r="S634" s="7"/>
    </row>
    <row r="635" spans="5:19" x14ac:dyDescent="0.2">
      <c r="E635" s="7"/>
      <c r="F635" s="7"/>
      <c r="R635" s="7"/>
      <c r="S635" s="7"/>
    </row>
    <row r="636" spans="5:19" x14ac:dyDescent="0.2">
      <c r="E636" s="7"/>
      <c r="F636" s="7"/>
      <c r="R636" s="7"/>
      <c r="S636" s="7"/>
    </row>
    <row r="637" spans="5:19" x14ac:dyDescent="0.2">
      <c r="E637" s="7"/>
      <c r="F637" s="7"/>
      <c r="R637" s="7"/>
      <c r="S637" s="7"/>
    </row>
    <row r="638" spans="5:19" x14ac:dyDescent="0.2">
      <c r="E638" s="7"/>
      <c r="F638" s="7"/>
      <c r="R638" s="7"/>
      <c r="S638" s="7"/>
    </row>
    <row r="639" spans="5:19" x14ac:dyDescent="0.2">
      <c r="E639" s="7"/>
      <c r="F639" s="7"/>
      <c r="R639" s="7"/>
      <c r="S639" s="7"/>
    </row>
    <row r="640" spans="5:19" x14ac:dyDescent="0.2">
      <c r="E640" s="7"/>
      <c r="F640" s="7"/>
      <c r="R640" s="7"/>
      <c r="S640" s="7"/>
    </row>
    <row r="641" spans="5:19" x14ac:dyDescent="0.2">
      <c r="E641" s="7"/>
      <c r="F641" s="7"/>
      <c r="R641" s="7"/>
      <c r="S641" s="7"/>
    </row>
    <row r="642" spans="5:19" x14ac:dyDescent="0.2">
      <c r="E642" s="7"/>
      <c r="F642" s="7"/>
      <c r="R642" s="7"/>
      <c r="S642" s="7"/>
    </row>
    <row r="643" spans="5:19" x14ac:dyDescent="0.2">
      <c r="E643" s="7"/>
      <c r="F643" s="7"/>
      <c r="R643" s="7"/>
      <c r="S643" s="7"/>
    </row>
    <row r="644" spans="5:19" x14ac:dyDescent="0.2">
      <c r="E644" s="7"/>
      <c r="F644" s="7"/>
      <c r="R644" s="7"/>
      <c r="S644" s="7"/>
    </row>
    <row r="645" spans="5:19" x14ac:dyDescent="0.2">
      <c r="E645" s="7"/>
      <c r="F645" s="7"/>
      <c r="R645" s="7"/>
      <c r="S645" s="7"/>
    </row>
    <row r="646" spans="5:19" x14ac:dyDescent="0.2">
      <c r="E646" s="7"/>
      <c r="F646" s="7"/>
      <c r="R646" s="7"/>
      <c r="S646" s="7"/>
    </row>
    <row r="647" spans="5:19" x14ac:dyDescent="0.2">
      <c r="E647" s="7"/>
      <c r="F647" s="7"/>
      <c r="R647" s="7"/>
      <c r="S647" s="7"/>
    </row>
    <row r="648" spans="5:19" x14ac:dyDescent="0.2">
      <c r="E648" s="7"/>
      <c r="F648" s="7"/>
      <c r="R648" s="7"/>
      <c r="S648" s="7"/>
    </row>
    <row r="649" spans="5:19" x14ac:dyDescent="0.2">
      <c r="E649" s="7"/>
      <c r="F649" s="7"/>
      <c r="R649" s="7"/>
      <c r="S649" s="7"/>
    </row>
    <row r="650" spans="5:19" x14ac:dyDescent="0.2">
      <c r="E650" s="7"/>
      <c r="F650" s="7"/>
      <c r="R650" s="7"/>
      <c r="S650" s="7"/>
    </row>
    <row r="651" spans="5:19" x14ac:dyDescent="0.2">
      <c r="E651" s="7"/>
      <c r="F651" s="7"/>
      <c r="R651" s="7"/>
      <c r="S651" s="7"/>
    </row>
    <row r="652" spans="5:19" x14ac:dyDescent="0.2">
      <c r="E652" s="7"/>
      <c r="F652" s="7"/>
      <c r="R652" s="7"/>
      <c r="S652" s="7"/>
    </row>
    <row r="653" spans="5:19" x14ac:dyDescent="0.2">
      <c r="E653" s="7"/>
      <c r="F653" s="7"/>
      <c r="R653" s="7"/>
      <c r="S653" s="7"/>
    </row>
    <row r="654" spans="5:19" x14ac:dyDescent="0.2">
      <c r="E654" s="7"/>
      <c r="F654" s="7"/>
      <c r="R654" s="7"/>
      <c r="S654" s="7"/>
    </row>
    <row r="655" spans="5:19" x14ac:dyDescent="0.2">
      <c r="E655" s="7"/>
      <c r="F655" s="7"/>
      <c r="R655" s="7"/>
      <c r="S655" s="7"/>
    </row>
    <row r="656" spans="5:19" x14ac:dyDescent="0.2">
      <c r="E656" s="7"/>
      <c r="F656" s="7"/>
      <c r="R656" s="7"/>
      <c r="S656" s="7"/>
    </row>
    <row r="657" spans="5:19" x14ac:dyDescent="0.2">
      <c r="E657" s="7"/>
      <c r="F657" s="7"/>
      <c r="R657" s="7"/>
      <c r="S657" s="7"/>
    </row>
    <row r="658" spans="5:19" x14ac:dyDescent="0.2">
      <c r="E658" s="7"/>
      <c r="F658" s="7"/>
      <c r="R658" s="7"/>
      <c r="S658" s="7"/>
    </row>
    <row r="659" spans="5:19" x14ac:dyDescent="0.2">
      <c r="E659" s="7"/>
      <c r="F659" s="7"/>
      <c r="R659" s="7"/>
      <c r="S659" s="7"/>
    </row>
    <row r="660" spans="5:19" x14ac:dyDescent="0.2">
      <c r="E660" s="7"/>
      <c r="F660" s="7"/>
      <c r="R660" s="7"/>
      <c r="S660" s="7"/>
    </row>
    <row r="661" spans="5:19" x14ac:dyDescent="0.2">
      <c r="E661" s="7"/>
      <c r="F661" s="7"/>
      <c r="R661" s="7"/>
      <c r="S661" s="7"/>
    </row>
    <row r="662" spans="5:19" x14ac:dyDescent="0.2">
      <c r="E662" s="7"/>
      <c r="F662" s="7"/>
      <c r="R662" s="7"/>
      <c r="S662" s="7"/>
    </row>
    <row r="663" spans="5:19" x14ac:dyDescent="0.2">
      <c r="E663" s="7"/>
      <c r="F663" s="7"/>
      <c r="R663" s="7"/>
      <c r="S663" s="7"/>
    </row>
    <row r="664" spans="5:19" x14ac:dyDescent="0.2">
      <c r="E664" s="7"/>
      <c r="F664" s="7"/>
      <c r="R664" s="7"/>
      <c r="S664" s="7"/>
    </row>
    <row r="665" spans="5:19" x14ac:dyDescent="0.2">
      <c r="E665" s="7"/>
      <c r="F665" s="7"/>
      <c r="R665" s="7"/>
      <c r="S665" s="7"/>
    </row>
    <row r="666" spans="5:19" x14ac:dyDescent="0.2">
      <c r="E666" s="7"/>
      <c r="F666" s="7"/>
      <c r="R666" s="7"/>
      <c r="S666" s="7"/>
    </row>
    <row r="667" spans="5:19" x14ac:dyDescent="0.2">
      <c r="E667" s="7"/>
      <c r="F667" s="7"/>
      <c r="R667" s="7"/>
      <c r="S667" s="7"/>
    </row>
    <row r="668" spans="5:19" x14ac:dyDescent="0.2">
      <c r="E668" s="7"/>
      <c r="F668" s="7"/>
      <c r="R668" s="7"/>
      <c r="S668" s="7"/>
    </row>
    <row r="669" spans="5:19" x14ac:dyDescent="0.2">
      <c r="E669" s="7"/>
      <c r="F669" s="7"/>
      <c r="R669" s="7"/>
      <c r="S669" s="7"/>
    </row>
    <row r="670" spans="5:19" x14ac:dyDescent="0.2">
      <c r="E670" s="7"/>
      <c r="F670" s="7"/>
      <c r="R670" s="7"/>
      <c r="S670" s="7"/>
    </row>
    <row r="671" spans="5:19" x14ac:dyDescent="0.2">
      <c r="E671" s="7"/>
      <c r="F671" s="7"/>
      <c r="R671" s="7"/>
      <c r="S671" s="7"/>
    </row>
    <row r="672" spans="5:19" x14ac:dyDescent="0.2">
      <c r="E672" s="7"/>
      <c r="F672" s="7"/>
      <c r="R672" s="7"/>
      <c r="S672" s="7"/>
    </row>
    <row r="673" spans="5:19" x14ac:dyDescent="0.2">
      <c r="E673" s="7"/>
      <c r="F673" s="7"/>
      <c r="R673" s="7"/>
      <c r="S673" s="7"/>
    </row>
    <row r="674" spans="5:19" x14ac:dyDescent="0.2">
      <c r="E674" s="7"/>
      <c r="F674" s="7"/>
      <c r="R674" s="7"/>
      <c r="S674" s="7"/>
    </row>
    <row r="675" spans="5:19" x14ac:dyDescent="0.2">
      <c r="E675" s="7"/>
      <c r="F675" s="7"/>
      <c r="R675" s="7"/>
      <c r="S675" s="7"/>
    </row>
    <row r="676" spans="5:19" x14ac:dyDescent="0.2">
      <c r="E676" s="7"/>
      <c r="F676" s="7"/>
      <c r="R676" s="7"/>
      <c r="S676" s="7"/>
    </row>
    <row r="677" spans="5:19" x14ac:dyDescent="0.2">
      <c r="E677" s="7"/>
      <c r="F677" s="7"/>
      <c r="R677" s="7"/>
      <c r="S677" s="7"/>
    </row>
    <row r="678" spans="5:19" x14ac:dyDescent="0.2">
      <c r="E678" s="7"/>
      <c r="F678" s="7"/>
      <c r="R678" s="7"/>
      <c r="S678" s="7"/>
    </row>
    <row r="679" spans="5:19" x14ac:dyDescent="0.2">
      <c r="E679" s="7"/>
      <c r="F679" s="7"/>
      <c r="R679" s="7"/>
      <c r="S679" s="7"/>
    </row>
    <row r="680" spans="5:19" x14ac:dyDescent="0.2">
      <c r="E680" s="7"/>
      <c r="F680" s="7"/>
      <c r="R680" s="7"/>
      <c r="S680" s="7"/>
    </row>
    <row r="681" spans="5:19" x14ac:dyDescent="0.2">
      <c r="E681" s="7"/>
      <c r="F681" s="7"/>
      <c r="R681" s="7"/>
      <c r="S681" s="7"/>
    </row>
    <row r="682" spans="5:19" x14ac:dyDescent="0.2">
      <c r="E682" s="7"/>
      <c r="F682" s="7"/>
      <c r="R682" s="7"/>
      <c r="S682" s="7"/>
    </row>
    <row r="683" spans="5:19" x14ac:dyDescent="0.2">
      <c r="E683" s="7"/>
      <c r="F683" s="7"/>
      <c r="R683" s="7"/>
      <c r="S683" s="7"/>
    </row>
    <row r="684" spans="5:19" x14ac:dyDescent="0.2">
      <c r="E684" s="7"/>
      <c r="F684" s="7"/>
      <c r="R684" s="7"/>
      <c r="S684" s="7"/>
    </row>
    <row r="685" spans="5:19" x14ac:dyDescent="0.2">
      <c r="E685" s="7"/>
      <c r="F685" s="7"/>
      <c r="R685" s="7"/>
      <c r="S685" s="7"/>
    </row>
    <row r="686" spans="5:19" x14ac:dyDescent="0.2">
      <c r="E686" s="7"/>
      <c r="F686" s="7"/>
      <c r="R686" s="7"/>
      <c r="S686" s="7"/>
    </row>
    <row r="687" spans="5:19" x14ac:dyDescent="0.2">
      <c r="E687" s="7"/>
      <c r="F687" s="7"/>
      <c r="R687" s="7"/>
      <c r="S687" s="7"/>
    </row>
    <row r="688" spans="5:19" x14ac:dyDescent="0.2">
      <c r="E688" s="7"/>
      <c r="F688" s="7"/>
      <c r="R688" s="7"/>
      <c r="S688" s="7"/>
    </row>
    <row r="689" spans="5:19" x14ac:dyDescent="0.2">
      <c r="E689" s="7"/>
      <c r="F689" s="7"/>
      <c r="R689" s="7"/>
      <c r="S689" s="7"/>
    </row>
    <row r="690" spans="5:19" x14ac:dyDescent="0.2">
      <c r="E690" s="7"/>
      <c r="F690" s="7"/>
      <c r="R690" s="7"/>
      <c r="S690" s="7"/>
    </row>
    <row r="691" spans="5:19" x14ac:dyDescent="0.2">
      <c r="E691" s="7"/>
      <c r="F691" s="7"/>
      <c r="R691" s="7"/>
      <c r="S691" s="7"/>
    </row>
    <row r="692" spans="5:19" x14ac:dyDescent="0.2">
      <c r="E692" s="7"/>
      <c r="F692" s="7"/>
      <c r="R692" s="7"/>
      <c r="S692" s="7"/>
    </row>
    <row r="693" spans="5:19" x14ac:dyDescent="0.2">
      <c r="E693" s="7"/>
      <c r="F693" s="7"/>
      <c r="R693" s="7"/>
      <c r="S693" s="7"/>
    </row>
    <row r="694" spans="5:19" x14ac:dyDescent="0.2">
      <c r="E694" s="7"/>
      <c r="F694" s="7"/>
      <c r="R694" s="7"/>
      <c r="S694" s="7"/>
    </row>
    <row r="695" spans="5:19" x14ac:dyDescent="0.2">
      <c r="E695" s="7"/>
      <c r="F695" s="7"/>
      <c r="R695" s="7"/>
      <c r="S695" s="7"/>
    </row>
    <row r="696" spans="5:19" x14ac:dyDescent="0.2">
      <c r="E696" s="7"/>
      <c r="F696" s="7"/>
      <c r="R696" s="7"/>
      <c r="S696" s="7"/>
    </row>
    <row r="697" spans="5:19" x14ac:dyDescent="0.2">
      <c r="E697" s="7"/>
      <c r="F697" s="7"/>
      <c r="R697" s="7"/>
      <c r="S697" s="7"/>
    </row>
    <row r="698" spans="5:19" x14ac:dyDescent="0.2">
      <c r="E698" s="7"/>
      <c r="F698" s="7"/>
      <c r="R698" s="7"/>
      <c r="S698" s="7"/>
    </row>
    <row r="699" spans="5:19" x14ac:dyDescent="0.2">
      <c r="E699" s="7"/>
      <c r="F699" s="7"/>
      <c r="R699" s="7"/>
      <c r="S699" s="7"/>
    </row>
    <row r="700" spans="5:19" x14ac:dyDescent="0.2">
      <c r="E700" s="7"/>
      <c r="F700" s="7"/>
      <c r="R700" s="7"/>
      <c r="S700" s="7"/>
    </row>
    <row r="701" spans="5:19" x14ac:dyDescent="0.2">
      <c r="E701" s="7"/>
      <c r="F701" s="7"/>
      <c r="R701" s="7"/>
      <c r="S701" s="7"/>
    </row>
    <row r="702" spans="5:19" x14ac:dyDescent="0.2">
      <c r="E702" s="7"/>
      <c r="F702" s="7"/>
      <c r="R702" s="7"/>
      <c r="S702" s="7"/>
    </row>
    <row r="703" spans="5:19" x14ac:dyDescent="0.2">
      <c r="E703" s="7"/>
      <c r="F703" s="7"/>
      <c r="R703" s="7"/>
      <c r="S703" s="7"/>
    </row>
    <row r="704" spans="5:19" x14ac:dyDescent="0.2">
      <c r="E704" s="7"/>
      <c r="F704" s="7"/>
      <c r="R704" s="7"/>
      <c r="S704" s="7"/>
    </row>
    <row r="705" spans="5:19" x14ac:dyDescent="0.2">
      <c r="E705" s="7"/>
      <c r="F705" s="7"/>
      <c r="R705" s="7"/>
      <c r="S705" s="7"/>
    </row>
    <row r="706" spans="5:19" x14ac:dyDescent="0.2">
      <c r="E706" s="7"/>
      <c r="F706" s="7"/>
      <c r="R706" s="7"/>
      <c r="S706" s="7"/>
    </row>
    <row r="707" spans="5:19" x14ac:dyDescent="0.2">
      <c r="E707" s="7"/>
      <c r="F707" s="7"/>
      <c r="R707" s="7"/>
      <c r="S707" s="7"/>
    </row>
    <row r="708" spans="5:19" x14ac:dyDescent="0.2">
      <c r="E708" s="7"/>
      <c r="F708" s="7"/>
      <c r="R708" s="7"/>
      <c r="S708" s="7"/>
    </row>
    <row r="709" spans="5:19" x14ac:dyDescent="0.2">
      <c r="E709" s="7"/>
      <c r="F709" s="7"/>
      <c r="R709" s="7"/>
      <c r="S709" s="7"/>
    </row>
    <row r="710" spans="5:19" x14ac:dyDescent="0.2">
      <c r="E710" s="7"/>
      <c r="F710" s="7"/>
      <c r="R710" s="7"/>
      <c r="S710" s="7"/>
    </row>
    <row r="711" spans="5:19" x14ac:dyDescent="0.2">
      <c r="E711" s="7"/>
      <c r="F711" s="7"/>
      <c r="R711" s="7"/>
      <c r="S711" s="7"/>
    </row>
    <row r="712" spans="5:19" x14ac:dyDescent="0.2">
      <c r="E712" s="7"/>
      <c r="F712" s="7"/>
      <c r="R712" s="7"/>
      <c r="S712" s="7"/>
    </row>
    <row r="713" spans="5:19" x14ac:dyDescent="0.2">
      <c r="E713" s="7"/>
      <c r="F713" s="7"/>
      <c r="R713" s="7"/>
      <c r="S713" s="7"/>
    </row>
    <row r="714" spans="5:19" x14ac:dyDescent="0.2">
      <c r="E714" s="7"/>
      <c r="F714" s="7"/>
      <c r="R714" s="7"/>
      <c r="S714" s="7"/>
    </row>
    <row r="715" spans="5:19" x14ac:dyDescent="0.2">
      <c r="E715" s="7"/>
      <c r="F715" s="7"/>
      <c r="R715" s="7"/>
      <c r="S715" s="7"/>
    </row>
    <row r="716" spans="5:19" x14ac:dyDescent="0.2">
      <c r="E716" s="7"/>
      <c r="F716" s="7"/>
      <c r="R716" s="7"/>
      <c r="S716" s="7"/>
    </row>
    <row r="717" spans="5:19" x14ac:dyDescent="0.2">
      <c r="E717" s="7"/>
      <c r="F717" s="7"/>
      <c r="R717" s="7"/>
      <c r="S717" s="7"/>
    </row>
    <row r="718" spans="5:19" x14ac:dyDescent="0.2">
      <c r="E718" s="7"/>
      <c r="F718" s="7"/>
      <c r="R718" s="7"/>
      <c r="S718" s="7"/>
    </row>
    <row r="719" spans="5:19" x14ac:dyDescent="0.2">
      <c r="E719" s="7"/>
      <c r="F719" s="7"/>
      <c r="R719" s="7"/>
      <c r="S719" s="7"/>
    </row>
    <row r="720" spans="5:19" x14ac:dyDescent="0.2">
      <c r="E720" s="7"/>
      <c r="F720" s="7"/>
      <c r="R720" s="7"/>
      <c r="S720" s="7"/>
    </row>
    <row r="721" spans="5:19" x14ac:dyDescent="0.2">
      <c r="E721" s="7"/>
      <c r="F721" s="7"/>
      <c r="R721" s="7"/>
      <c r="S721" s="7"/>
    </row>
    <row r="722" spans="5:19" x14ac:dyDescent="0.2">
      <c r="E722" s="7"/>
      <c r="F722" s="7"/>
      <c r="R722" s="7"/>
      <c r="S722" s="7"/>
    </row>
    <row r="723" spans="5:19" x14ac:dyDescent="0.2">
      <c r="E723" s="7"/>
      <c r="F723" s="7"/>
      <c r="R723" s="7"/>
      <c r="S723" s="7"/>
    </row>
    <row r="724" spans="5:19" x14ac:dyDescent="0.2">
      <c r="E724" s="7"/>
      <c r="F724" s="7"/>
      <c r="R724" s="7"/>
      <c r="S724" s="7"/>
    </row>
    <row r="725" spans="5:19" x14ac:dyDescent="0.2">
      <c r="E725" s="7"/>
      <c r="F725" s="7"/>
      <c r="R725" s="7"/>
      <c r="S725" s="7"/>
    </row>
    <row r="726" spans="5:19" x14ac:dyDescent="0.2">
      <c r="E726" s="7"/>
      <c r="F726" s="7"/>
      <c r="R726" s="7"/>
      <c r="S726" s="7"/>
    </row>
    <row r="727" spans="5:19" x14ac:dyDescent="0.2">
      <c r="E727" s="7"/>
      <c r="F727" s="7"/>
      <c r="R727" s="7"/>
      <c r="S727" s="7"/>
    </row>
    <row r="728" spans="5:19" x14ac:dyDescent="0.2">
      <c r="E728" s="7"/>
      <c r="F728" s="7"/>
      <c r="R728" s="7"/>
      <c r="S728" s="7"/>
    </row>
    <row r="729" spans="5:19" x14ac:dyDescent="0.2">
      <c r="E729" s="7"/>
      <c r="F729" s="7"/>
      <c r="R729" s="7"/>
      <c r="S729" s="7"/>
    </row>
    <row r="730" spans="5:19" x14ac:dyDescent="0.2">
      <c r="E730" s="7"/>
      <c r="F730" s="7"/>
      <c r="R730" s="7"/>
      <c r="S730" s="7"/>
    </row>
    <row r="731" spans="5:19" x14ac:dyDescent="0.2">
      <c r="E731" s="7"/>
      <c r="F731" s="7"/>
      <c r="R731" s="7"/>
      <c r="S731" s="7"/>
    </row>
    <row r="732" spans="5:19" x14ac:dyDescent="0.2">
      <c r="E732" s="7"/>
      <c r="F732" s="7"/>
      <c r="R732" s="7"/>
      <c r="S732" s="7"/>
    </row>
    <row r="733" spans="5:19" x14ac:dyDescent="0.2">
      <c r="E733" s="7"/>
      <c r="F733" s="7"/>
      <c r="R733" s="7"/>
      <c r="S733" s="7"/>
    </row>
    <row r="734" spans="5:19" x14ac:dyDescent="0.2">
      <c r="E734" s="7"/>
      <c r="F734" s="7"/>
      <c r="R734" s="7"/>
      <c r="S734" s="7"/>
    </row>
    <row r="735" spans="5:19" x14ac:dyDescent="0.2">
      <c r="E735" s="7"/>
      <c r="F735" s="7"/>
      <c r="R735" s="7"/>
      <c r="S735" s="7"/>
    </row>
    <row r="736" spans="5:19" x14ac:dyDescent="0.2">
      <c r="E736" s="7"/>
      <c r="F736" s="7"/>
      <c r="R736" s="7"/>
      <c r="S736" s="7"/>
    </row>
    <row r="737" spans="5:19" x14ac:dyDescent="0.2">
      <c r="E737" s="7"/>
      <c r="F737" s="7"/>
      <c r="R737" s="7"/>
      <c r="S737" s="7"/>
    </row>
    <row r="738" spans="5:19" x14ac:dyDescent="0.2">
      <c r="E738" s="7"/>
      <c r="F738" s="7"/>
      <c r="R738" s="7"/>
      <c r="S738" s="7"/>
    </row>
    <row r="739" spans="5:19" x14ac:dyDescent="0.2">
      <c r="E739" s="7"/>
      <c r="F739" s="7"/>
      <c r="R739" s="7"/>
      <c r="S739" s="7"/>
    </row>
    <row r="740" spans="5:19" x14ac:dyDescent="0.2">
      <c r="E740" s="7"/>
      <c r="F740" s="7"/>
      <c r="R740" s="7"/>
      <c r="S740" s="7"/>
    </row>
    <row r="741" spans="5:19" x14ac:dyDescent="0.2">
      <c r="E741" s="7"/>
      <c r="F741" s="7"/>
      <c r="R741" s="7"/>
      <c r="S741" s="7"/>
    </row>
    <row r="742" spans="5:19" x14ac:dyDescent="0.2">
      <c r="E742" s="7"/>
      <c r="F742" s="7"/>
      <c r="R742" s="7"/>
      <c r="S742" s="7"/>
    </row>
    <row r="743" spans="5:19" x14ac:dyDescent="0.2">
      <c r="E743" s="7"/>
      <c r="F743" s="7"/>
      <c r="R743" s="7"/>
      <c r="S743" s="7"/>
    </row>
    <row r="744" spans="5:19" x14ac:dyDescent="0.2">
      <c r="E744" s="7"/>
      <c r="F744" s="7"/>
      <c r="R744" s="7"/>
      <c r="S744" s="7"/>
    </row>
    <row r="745" spans="5:19" x14ac:dyDescent="0.2">
      <c r="E745" s="7"/>
      <c r="F745" s="7"/>
      <c r="R745" s="7"/>
      <c r="S745" s="7"/>
    </row>
    <row r="746" spans="5:19" x14ac:dyDescent="0.2">
      <c r="E746" s="7"/>
      <c r="F746" s="7"/>
      <c r="R746" s="7"/>
      <c r="S746" s="7"/>
    </row>
    <row r="747" spans="5:19" x14ac:dyDescent="0.2">
      <c r="E747" s="7"/>
      <c r="F747" s="7"/>
      <c r="R747" s="7"/>
      <c r="S747" s="7"/>
    </row>
    <row r="748" spans="5:19" x14ac:dyDescent="0.2">
      <c r="E748" s="7"/>
      <c r="F748" s="7"/>
      <c r="R748" s="7"/>
      <c r="S748" s="7"/>
    </row>
    <row r="749" spans="5:19" x14ac:dyDescent="0.2">
      <c r="E749" s="7"/>
      <c r="F749" s="7"/>
      <c r="R749" s="7"/>
      <c r="S749" s="7"/>
    </row>
    <row r="750" spans="5:19" x14ac:dyDescent="0.2">
      <c r="E750" s="7"/>
      <c r="F750" s="7"/>
      <c r="R750" s="7"/>
      <c r="S750" s="7"/>
    </row>
    <row r="751" spans="5:19" x14ac:dyDescent="0.2">
      <c r="E751" s="7"/>
      <c r="F751" s="7"/>
      <c r="R751" s="7"/>
      <c r="S751" s="7"/>
    </row>
    <row r="752" spans="5:19" x14ac:dyDescent="0.2">
      <c r="E752" s="7"/>
      <c r="F752" s="7"/>
      <c r="R752" s="7"/>
      <c r="S752" s="7"/>
    </row>
    <row r="753" spans="5:19" x14ac:dyDescent="0.2">
      <c r="E753" s="7"/>
      <c r="F753" s="7"/>
      <c r="R753" s="7"/>
      <c r="S753" s="7"/>
    </row>
    <row r="754" spans="5:19" x14ac:dyDescent="0.2">
      <c r="E754" s="7"/>
      <c r="F754" s="7"/>
      <c r="R754" s="7"/>
      <c r="S754" s="7"/>
    </row>
    <row r="755" spans="5:19" x14ac:dyDescent="0.2">
      <c r="E755" s="7"/>
      <c r="F755" s="7"/>
      <c r="R755" s="7"/>
      <c r="S755" s="7"/>
    </row>
    <row r="756" spans="5:19" x14ac:dyDescent="0.2">
      <c r="E756" s="7"/>
      <c r="F756" s="7"/>
      <c r="R756" s="7"/>
      <c r="S756" s="7"/>
    </row>
    <row r="757" spans="5:19" x14ac:dyDescent="0.2">
      <c r="E757" s="7"/>
      <c r="F757" s="7"/>
      <c r="R757" s="7"/>
      <c r="S757" s="7"/>
    </row>
    <row r="758" spans="5:19" x14ac:dyDescent="0.2">
      <c r="E758" s="7"/>
      <c r="F758" s="7"/>
      <c r="R758" s="7"/>
      <c r="S758" s="7"/>
    </row>
    <row r="759" spans="5:19" x14ac:dyDescent="0.2">
      <c r="E759" s="7"/>
      <c r="F759" s="7"/>
      <c r="R759" s="7"/>
      <c r="S759" s="7"/>
    </row>
    <row r="760" spans="5:19" x14ac:dyDescent="0.2">
      <c r="E760" s="7"/>
      <c r="F760" s="7"/>
      <c r="R760" s="7"/>
      <c r="S760" s="7"/>
    </row>
    <row r="761" spans="5:19" x14ac:dyDescent="0.2">
      <c r="E761" s="7"/>
      <c r="F761" s="7"/>
      <c r="R761" s="7"/>
      <c r="S761" s="7"/>
    </row>
    <row r="762" spans="5:19" x14ac:dyDescent="0.2">
      <c r="E762" s="7"/>
      <c r="F762" s="7"/>
      <c r="R762" s="7"/>
      <c r="S762" s="7"/>
    </row>
    <row r="763" spans="5:19" x14ac:dyDescent="0.2">
      <c r="E763" s="7"/>
      <c r="F763" s="7"/>
      <c r="R763" s="7"/>
      <c r="S763" s="7"/>
    </row>
    <row r="764" spans="5:19" x14ac:dyDescent="0.2">
      <c r="E764" s="7"/>
      <c r="F764" s="7"/>
      <c r="R764" s="7"/>
      <c r="S764" s="7"/>
    </row>
    <row r="765" spans="5:19" x14ac:dyDescent="0.2">
      <c r="E765" s="7"/>
      <c r="F765" s="7"/>
      <c r="R765" s="7"/>
      <c r="S765" s="7"/>
    </row>
    <row r="766" spans="5:19" x14ac:dyDescent="0.2">
      <c r="E766" s="7"/>
      <c r="F766" s="7"/>
      <c r="R766" s="7"/>
      <c r="S766" s="7"/>
    </row>
    <row r="767" spans="5:19" x14ac:dyDescent="0.2">
      <c r="E767" s="7"/>
      <c r="F767" s="7"/>
      <c r="R767" s="7"/>
      <c r="S767" s="7"/>
    </row>
    <row r="768" spans="5:19" x14ac:dyDescent="0.2">
      <c r="E768" s="7"/>
      <c r="F768" s="7"/>
      <c r="R768" s="7"/>
      <c r="S768" s="7"/>
    </row>
    <row r="769" spans="5:19" x14ac:dyDescent="0.2">
      <c r="E769" s="7"/>
      <c r="F769" s="7"/>
      <c r="R769" s="7"/>
      <c r="S769" s="7"/>
    </row>
    <row r="770" spans="5:19" x14ac:dyDescent="0.2">
      <c r="E770" s="7"/>
      <c r="F770" s="7"/>
      <c r="R770" s="7"/>
      <c r="S770" s="7"/>
    </row>
    <row r="771" spans="5:19" x14ac:dyDescent="0.2">
      <c r="E771" s="7"/>
      <c r="F771" s="7"/>
      <c r="R771" s="7"/>
      <c r="S771" s="7"/>
    </row>
    <row r="772" spans="5:19" x14ac:dyDescent="0.2">
      <c r="E772" s="7"/>
      <c r="F772" s="7"/>
      <c r="R772" s="7"/>
      <c r="S772" s="7"/>
    </row>
    <row r="773" spans="5:19" x14ac:dyDescent="0.2">
      <c r="E773" s="7"/>
      <c r="F773" s="7"/>
      <c r="R773" s="7"/>
      <c r="S773" s="7"/>
    </row>
    <row r="774" spans="5:19" x14ac:dyDescent="0.2">
      <c r="E774" s="7"/>
      <c r="F774" s="7"/>
      <c r="R774" s="7"/>
      <c r="S774" s="7"/>
    </row>
    <row r="775" spans="5:19" x14ac:dyDescent="0.2">
      <c r="E775" s="7"/>
      <c r="F775" s="7"/>
      <c r="R775" s="7"/>
      <c r="S775" s="7"/>
    </row>
    <row r="776" spans="5:19" x14ac:dyDescent="0.2">
      <c r="E776" s="7"/>
      <c r="F776" s="7"/>
      <c r="R776" s="7"/>
      <c r="S776" s="7"/>
    </row>
    <row r="777" spans="5:19" x14ac:dyDescent="0.2">
      <c r="E777" s="7"/>
      <c r="F777" s="7"/>
      <c r="R777" s="7"/>
      <c r="S777" s="7"/>
    </row>
    <row r="778" spans="5:19" x14ac:dyDescent="0.2">
      <c r="E778" s="7"/>
      <c r="F778" s="7"/>
      <c r="R778" s="7"/>
      <c r="S778" s="7"/>
    </row>
    <row r="779" spans="5:19" x14ac:dyDescent="0.2">
      <c r="E779" s="7"/>
      <c r="F779" s="7"/>
      <c r="R779" s="7"/>
      <c r="S779" s="7"/>
    </row>
    <row r="780" spans="5:19" x14ac:dyDescent="0.2">
      <c r="E780" s="7"/>
      <c r="F780" s="7"/>
      <c r="R780" s="7"/>
      <c r="S780" s="7"/>
    </row>
    <row r="781" spans="5:19" x14ac:dyDescent="0.2">
      <c r="E781" s="7"/>
      <c r="F781" s="7"/>
      <c r="R781" s="7"/>
      <c r="S781" s="7"/>
    </row>
    <row r="782" spans="5:19" x14ac:dyDescent="0.2">
      <c r="E782" s="7"/>
      <c r="F782" s="7"/>
      <c r="R782" s="7"/>
      <c r="S782" s="7"/>
    </row>
    <row r="783" spans="5:19" x14ac:dyDescent="0.2">
      <c r="E783" s="7"/>
      <c r="F783" s="7"/>
      <c r="R783" s="7"/>
      <c r="S783" s="7"/>
    </row>
    <row r="784" spans="5:19" x14ac:dyDescent="0.2">
      <c r="E784" s="7"/>
      <c r="F784" s="7"/>
      <c r="R784" s="7"/>
      <c r="S784" s="7"/>
    </row>
    <row r="785" spans="5:19" x14ac:dyDescent="0.2">
      <c r="E785" s="7"/>
      <c r="F785" s="7"/>
      <c r="R785" s="7"/>
      <c r="S785" s="7"/>
    </row>
    <row r="786" spans="5:19" x14ac:dyDescent="0.2">
      <c r="E786" s="7"/>
      <c r="F786" s="7"/>
      <c r="R786" s="7"/>
      <c r="S786" s="7"/>
    </row>
    <row r="787" spans="5:19" x14ac:dyDescent="0.2">
      <c r="E787" s="7"/>
      <c r="F787" s="7"/>
      <c r="R787" s="7"/>
      <c r="S787" s="7"/>
    </row>
    <row r="788" spans="5:19" x14ac:dyDescent="0.2">
      <c r="E788" s="7"/>
      <c r="F788" s="7"/>
      <c r="R788" s="7"/>
      <c r="S788" s="7"/>
    </row>
    <row r="789" spans="5:19" x14ac:dyDescent="0.2">
      <c r="E789" s="7"/>
      <c r="F789" s="7"/>
      <c r="R789" s="7"/>
      <c r="S789" s="7"/>
    </row>
    <row r="790" spans="5:19" x14ac:dyDescent="0.2">
      <c r="E790" s="7"/>
      <c r="F790" s="7"/>
      <c r="R790" s="7"/>
      <c r="S790" s="7"/>
    </row>
    <row r="791" spans="5:19" x14ac:dyDescent="0.2">
      <c r="E791" s="7"/>
      <c r="F791" s="7"/>
      <c r="R791" s="7"/>
      <c r="S791" s="7"/>
    </row>
    <row r="792" spans="5:19" x14ac:dyDescent="0.2">
      <c r="E792" s="7"/>
      <c r="F792" s="7"/>
      <c r="R792" s="7"/>
      <c r="S792" s="7"/>
    </row>
    <row r="793" spans="5:19" x14ac:dyDescent="0.2">
      <c r="E793" s="7"/>
      <c r="F793" s="7"/>
      <c r="R793" s="7"/>
      <c r="S793" s="7"/>
    </row>
    <row r="794" spans="5:19" x14ac:dyDescent="0.2">
      <c r="E794" s="7"/>
      <c r="F794" s="7"/>
      <c r="R794" s="7"/>
      <c r="S794" s="7"/>
    </row>
    <row r="795" spans="5:19" x14ac:dyDescent="0.2">
      <c r="E795" s="7"/>
      <c r="F795" s="7"/>
      <c r="R795" s="7"/>
      <c r="S795" s="7"/>
    </row>
    <row r="796" spans="5:19" x14ac:dyDescent="0.2">
      <c r="E796" s="7"/>
      <c r="F796" s="7"/>
      <c r="R796" s="7"/>
      <c r="S796" s="7"/>
    </row>
    <row r="797" spans="5:19" x14ac:dyDescent="0.2">
      <c r="E797" s="7"/>
      <c r="F797" s="7"/>
      <c r="R797" s="7"/>
      <c r="S797" s="7"/>
    </row>
    <row r="798" spans="5:19" x14ac:dyDescent="0.2">
      <c r="E798" s="7"/>
      <c r="F798" s="7"/>
      <c r="R798" s="7"/>
      <c r="S798" s="7"/>
    </row>
    <row r="799" spans="5:19" x14ac:dyDescent="0.2">
      <c r="E799" s="7"/>
      <c r="F799" s="7"/>
      <c r="R799" s="7"/>
      <c r="S799" s="7"/>
    </row>
    <row r="800" spans="5:19" x14ac:dyDescent="0.2">
      <c r="E800" s="7"/>
      <c r="F800" s="7"/>
      <c r="R800" s="7"/>
      <c r="S800" s="7"/>
    </row>
    <row r="801" spans="5:19" x14ac:dyDescent="0.2">
      <c r="E801" s="7"/>
      <c r="F801" s="7"/>
      <c r="R801" s="7"/>
      <c r="S801" s="7"/>
    </row>
    <row r="802" spans="5:19" x14ac:dyDescent="0.2">
      <c r="E802" s="7"/>
      <c r="F802" s="7"/>
      <c r="R802" s="7"/>
      <c r="S802" s="7"/>
    </row>
    <row r="803" spans="5:19" x14ac:dyDescent="0.2">
      <c r="E803" s="7"/>
      <c r="F803" s="7"/>
      <c r="R803" s="7"/>
      <c r="S803" s="7"/>
    </row>
    <row r="804" spans="5:19" x14ac:dyDescent="0.2">
      <c r="E804" s="7"/>
      <c r="F804" s="7"/>
      <c r="R804" s="7"/>
      <c r="S804" s="7"/>
    </row>
    <row r="805" spans="5:19" x14ac:dyDescent="0.2">
      <c r="E805" s="7"/>
      <c r="F805" s="7"/>
      <c r="R805" s="7"/>
      <c r="S805" s="7"/>
    </row>
    <row r="806" spans="5:19" x14ac:dyDescent="0.2">
      <c r="E806" s="7"/>
      <c r="F806" s="7"/>
      <c r="R806" s="7"/>
      <c r="S806" s="7"/>
    </row>
    <row r="807" spans="5:19" x14ac:dyDescent="0.2">
      <c r="E807" s="7"/>
      <c r="F807" s="7"/>
      <c r="R807" s="7"/>
      <c r="S807" s="7"/>
    </row>
    <row r="808" spans="5:19" x14ac:dyDescent="0.2">
      <c r="E808" s="7"/>
      <c r="F808" s="7"/>
      <c r="R808" s="7"/>
      <c r="S808" s="7"/>
    </row>
    <row r="809" spans="5:19" x14ac:dyDescent="0.2">
      <c r="E809" s="7"/>
      <c r="F809" s="7"/>
      <c r="R809" s="7"/>
      <c r="S809" s="7"/>
    </row>
    <row r="810" spans="5:19" x14ac:dyDescent="0.2">
      <c r="E810" s="7"/>
      <c r="F810" s="7"/>
      <c r="R810" s="7"/>
      <c r="S810" s="7"/>
    </row>
    <row r="811" spans="5:19" x14ac:dyDescent="0.2">
      <c r="E811" s="7"/>
      <c r="F811" s="7"/>
      <c r="R811" s="7"/>
      <c r="S811" s="7"/>
    </row>
    <row r="812" spans="5:19" x14ac:dyDescent="0.2">
      <c r="E812" s="7"/>
      <c r="F812" s="7"/>
      <c r="R812" s="7"/>
      <c r="S812" s="7"/>
    </row>
    <row r="813" spans="5:19" x14ac:dyDescent="0.2">
      <c r="E813" s="7"/>
      <c r="F813" s="7"/>
      <c r="R813" s="7"/>
      <c r="S813" s="7"/>
    </row>
    <row r="814" spans="5:19" x14ac:dyDescent="0.2">
      <c r="E814" s="7"/>
      <c r="F814" s="7"/>
      <c r="R814" s="7"/>
      <c r="S814" s="7"/>
    </row>
    <row r="815" spans="5:19" x14ac:dyDescent="0.2">
      <c r="E815" s="7"/>
      <c r="F815" s="7"/>
      <c r="R815" s="7"/>
      <c r="S815" s="7"/>
    </row>
    <row r="816" spans="5:19" x14ac:dyDescent="0.2">
      <c r="E816" s="7"/>
      <c r="F816" s="7"/>
      <c r="R816" s="7"/>
      <c r="S816" s="7"/>
    </row>
    <row r="817" spans="5:19" x14ac:dyDescent="0.2">
      <c r="E817" s="7"/>
      <c r="F817" s="7"/>
      <c r="R817" s="7"/>
      <c r="S817" s="7"/>
    </row>
    <row r="818" spans="5:19" x14ac:dyDescent="0.2">
      <c r="E818" s="7"/>
      <c r="F818" s="7"/>
      <c r="R818" s="7"/>
      <c r="S818" s="7"/>
    </row>
    <row r="819" spans="5:19" x14ac:dyDescent="0.2">
      <c r="E819" s="7"/>
      <c r="F819" s="7"/>
      <c r="R819" s="7"/>
      <c r="S819" s="7"/>
    </row>
    <row r="820" spans="5:19" x14ac:dyDescent="0.2">
      <c r="E820" s="7"/>
      <c r="F820" s="7"/>
      <c r="R820" s="7"/>
      <c r="S820" s="7"/>
    </row>
    <row r="821" spans="5:19" x14ac:dyDescent="0.2">
      <c r="E821" s="7"/>
      <c r="F821" s="7"/>
      <c r="R821" s="7"/>
      <c r="S821" s="7"/>
    </row>
    <row r="822" spans="5:19" x14ac:dyDescent="0.2">
      <c r="E822" s="7"/>
      <c r="F822" s="7"/>
      <c r="R822" s="7"/>
      <c r="S822" s="7"/>
    </row>
    <row r="823" spans="5:19" x14ac:dyDescent="0.2">
      <c r="E823" s="7"/>
      <c r="F823" s="7"/>
      <c r="R823" s="7"/>
      <c r="S823" s="7"/>
    </row>
    <row r="824" spans="5:19" x14ac:dyDescent="0.2">
      <c r="E824" s="7"/>
      <c r="F824" s="7"/>
      <c r="R824" s="7"/>
      <c r="S824" s="7"/>
    </row>
    <row r="825" spans="5:19" x14ac:dyDescent="0.2">
      <c r="E825" s="7"/>
      <c r="F825" s="7"/>
      <c r="R825" s="7"/>
      <c r="S825" s="7"/>
    </row>
    <row r="826" spans="5:19" x14ac:dyDescent="0.2">
      <c r="E826" s="7"/>
      <c r="F826" s="7"/>
      <c r="R826" s="7"/>
      <c r="S826" s="7"/>
    </row>
    <row r="827" spans="5:19" x14ac:dyDescent="0.2">
      <c r="E827" s="7"/>
      <c r="F827" s="7"/>
      <c r="R827" s="7"/>
      <c r="S827" s="7"/>
    </row>
    <row r="828" spans="5:19" x14ac:dyDescent="0.2">
      <c r="E828" s="7"/>
      <c r="F828" s="7"/>
      <c r="R828" s="7"/>
      <c r="S828" s="7"/>
    </row>
    <row r="829" spans="5:19" x14ac:dyDescent="0.2">
      <c r="E829" s="7"/>
      <c r="F829" s="7"/>
      <c r="R829" s="7"/>
      <c r="S829" s="7"/>
    </row>
    <row r="830" spans="5:19" x14ac:dyDescent="0.2">
      <c r="E830" s="7"/>
      <c r="F830" s="7"/>
      <c r="R830" s="7"/>
      <c r="S830" s="7"/>
    </row>
    <row r="831" spans="5:19" x14ac:dyDescent="0.2">
      <c r="E831" s="7"/>
      <c r="F831" s="7"/>
      <c r="R831" s="7"/>
      <c r="S831" s="7"/>
    </row>
    <row r="832" spans="5:19" x14ac:dyDescent="0.2">
      <c r="E832" s="7"/>
      <c r="F832" s="7"/>
      <c r="R832" s="7"/>
      <c r="S832" s="7"/>
    </row>
    <row r="833" spans="5:19" x14ac:dyDescent="0.2">
      <c r="E833" s="7"/>
      <c r="F833" s="7"/>
      <c r="R833" s="7"/>
      <c r="S833" s="7"/>
    </row>
    <row r="834" spans="5:19" x14ac:dyDescent="0.2">
      <c r="E834" s="7"/>
      <c r="F834" s="7"/>
      <c r="R834" s="7"/>
      <c r="S834" s="7"/>
    </row>
    <row r="835" spans="5:19" x14ac:dyDescent="0.2">
      <c r="E835" s="7"/>
      <c r="F835" s="7"/>
      <c r="R835" s="7"/>
      <c r="S835" s="7"/>
    </row>
    <row r="836" spans="5:19" x14ac:dyDescent="0.2">
      <c r="E836" s="7"/>
      <c r="F836" s="7"/>
      <c r="R836" s="7"/>
      <c r="S836" s="7"/>
    </row>
    <row r="837" spans="5:19" x14ac:dyDescent="0.2">
      <c r="E837" s="7"/>
      <c r="F837" s="7"/>
      <c r="R837" s="7"/>
      <c r="S837" s="7"/>
    </row>
    <row r="838" spans="5:19" x14ac:dyDescent="0.2">
      <c r="E838" s="7"/>
      <c r="F838" s="7"/>
      <c r="R838" s="7"/>
      <c r="S838" s="7"/>
    </row>
    <row r="839" spans="5:19" x14ac:dyDescent="0.2">
      <c r="E839" s="7"/>
      <c r="F839" s="7"/>
      <c r="R839" s="7"/>
      <c r="S839" s="7"/>
    </row>
    <row r="840" spans="5:19" x14ac:dyDescent="0.2">
      <c r="E840" s="7"/>
      <c r="F840" s="7"/>
      <c r="R840" s="7"/>
      <c r="S840" s="7"/>
    </row>
    <row r="841" spans="5:19" x14ac:dyDescent="0.2">
      <c r="E841" s="7"/>
      <c r="F841" s="7"/>
      <c r="R841" s="7"/>
      <c r="S841" s="7"/>
    </row>
    <row r="842" spans="5:19" x14ac:dyDescent="0.2">
      <c r="E842" s="7"/>
      <c r="F842" s="7"/>
      <c r="R842" s="7"/>
      <c r="S842" s="7"/>
    </row>
    <row r="843" spans="5:19" x14ac:dyDescent="0.2">
      <c r="E843" s="7"/>
      <c r="F843" s="7"/>
      <c r="R843" s="7"/>
      <c r="S843" s="7"/>
    </row>
    <row r="844" spans="5:19" x14ac:dyDescent="0.2">
      <c r="E844" s="7"/>
      <c r="F844" s="7"/>
      <c r="R844" s="7"/>
      <c r="S844" s="7"/>
    </row>
    <row r="845" spans="5:19" x14ac:dyDescent="0.2">
      <c r="E845" s="7"/>
      <c r="F845" s="7"/>
      <c r="R845" s="7"/>
      <c r="S845" s="7"/>
    </row>
    <row r="846" spans="5:19" x14ac:dyDescent="0.2">
      <c r="E846" s="7"/>
      <c r="F846" s="7"/>
      <c r="R846" s="7"/>
      <c r="S846" s="7"/>
    </row>
    <row r="847" spans="5:19" x14ac:dyDescent="0.2">
      <c r="E847" s="7"/>
      <c r="F847" s="7"/>
      <c r="R847" s="7"/>
      <c r="S847" s="7"/>
    </row>
    <row r="848" spans="5:19" x14ac:dyDescent="0.2">
      <c r="E848" s="7"/>
      <c r="F848" s="7"/>
      <c r="R848" s="7"/>
      <c r="S848" s="7"/>
    </row>
    <row r="849" spans="5:19" x14ac:dyDescent="0.2">
      <c r="E849" s="7"/>
      <c r="F849" s="7"/>
      <c r="R849" s="7"/>
      <c r="S849" s="7"/>
    </row>
    <row r="850" spans="5:19" x14ac:dyDescent="0.2">
      <c r="E850" s="7"/>
      <c r="F850" s="7"/>
      <c r="R850" s="7"/>
      <c r="S850" s="7"/>
    </row>
    <row r="851" spans="5:19" x14ac:dyDescent="0.2">
      <c r="E851" s="7"/>
      <c r="F851" s="7"/>
      <c r="R851" s="7"/>
      <c r="S851" s="7"/>
    </row>
    <row r="852" spans="5:19" x14ac:dyDescent="0.2">
      <c r="E852" s="7"/>
      <c r="F852" s="7"/>
      <c r="R852" s="7"/>
      <c r="S852" s="7"/>
    </row>
    <row r="853" spans="5:19" x14ac:dyDescent="0.2">
      <c r="E853" s="7"/>
      <c r="F853" s="7"/>
      <c r="R853" s="7"/>
      <c r="S853" s="7"/>
    </row>
    <row r="854" spans="5:19" x14ac:dyDescent="0.2">
      <c r="E854" s="7"/>
      <c r="F854" s="7"/>
      <c r="R854" s="7"/>
      <c r="S854" s="7"/>
    </row>
    <row r="855" spans="5:19" x14ac:dyDescent="0.2">
      <c r="E855" s="7"/>
      <c r="F855" s="7"/>
      <c r="R855" s="7"/>
      <c r="S855" s="7"/>
    </row>
    <row r="856" spans="5:19" x14ac:dyDescent="0.2">
      <c r="E856" s="7"/>
      <c r="F856" s="7"/>
      <c r="R856" s="7"/>
      <c r="S856" s="7"/>
    </row>
    <row r="857" spans="5:19" x14ac:dyDescent="0.2">
      <c r="E857" s="7"/>
      <c r="F857" s="7"/>
      <c r="R857" s="7"/>
      <c r="S857" s="7"/>
    </row>
    <row r="858" spans="5:19" x14ac:dyDescent="0.2">
      <c r="E858" s="7"/>
      <c r="F858" s="7"/>
      <c r="R858" s="7"/>
      <c r="S858" s="7"/>
    </row>
    <row r="859" spans="5:19" x14ac:dyDescent="0.2">
      <c r="E859" s="7"/>
      <c r="F859" s="7"/>
      <c r="R859" s="7"/>
      <c r="S859" s="7"/>
    </row>
    <row r="860" spans="5:19" x14ac:dyDescent="0.2">
      <c r="E860" s="7"/>
      <c r="F860" s="7"/>
      <c r="R860" s="7"/>
      <c r="S860" s="7"/>
    </row>
    <row r="861" spans="5:19" x14ac:dyDescent="0.2">
      <c r="E861" s="7"/>
      <c r="F861" s="7"/>
      <c r="R861" s="7"/>
      <c r="S861" s="7"/>
    </row>
    <row r="862" spans="5:19" x14ac:dyDescent="0.2">
      <c r="E862" s="7"/>
      <c r="F862" s="7"/>
      <c r="R862" s="7"/>
      <c r="S862" s="7"/>
    </row>
    <row r="863" spans="5:19" x14ac:dyDescent="0.2">
      <c r="E863" s="7"/>
      <c r="F863" s="7"/>
      <c r="R863" s="7"/>
      <c r="S863" s="7"/>
    </row>
    <row r="864" spans="5:19" x14ac:dyDescent="0.2">
      <c r="E864" s="7"/>
      <c r="F864" s="7"/>
      <c r="R864" s="7"/>
      <c r="S864" s="7"/>
    </row>
    <row r="865" spans="5:19" x14ac:dyDescent="0.2">
      <c r="E865" s="7"/>
      <c r="F865" s="7"/>
      <c r="R865" s="7"/>
      <c r="S865" s="7"/>
    </row>
    <row r="866" spans="5:19" x14ac:dyDescent="0.2">
      <c r="E866" s="7"/>
      <c r="F866" s="7"/>
      <c r="R866" s="7"/>
      <c r="S866" s="7"/>
    </row>
    <row r="867" spans="5:19" x14ac:dyDescent="0.2">
      <c r="E867" s="7"/>
      <c r="F867" s="7"/>
      <c r="R867" s="7"/>
      <c r="S867" s="7"/>
    </row>
    <row r="868" spans="5:19" x14ac:dyDescent="0.2">
      <c r="E868" s="7"/>
      <c r="F868" s="7"/>
      <c r="R868" s="7"/>
      <c r="S868" s="7"/>
    </row>
    <row r="869" spans="5:19" x14ac:dyDescent="0.2">
      <c r="E869" s="7"/>
      <c r="F869" s="7"/>
      <c r="R869" s="7"/>
      <c r="S869" s="7"/>
    </row>
    <row r="870" spans="5:19" x14ac:dyDescent="0.2">
      <c r="E870" s="7"/>
      <c r="F870" s="7"/>
      <c r="R870" s="7"/>
      <c r="S870" s="7"/>
    </row>
    <row r="871" spans="5:19" x14ac:dyDescent="0.2">
      <c r="E871" s="7"/>
      <c r="F871" s="7"/>
      <c r="R871" s="7"/>
      <c r="S871" s="7"/>
    </row>
    <row r="872" spans="5:19" x14ac:dyDescent="0.2">
      <c r="E872" s="7"/>
      <c r="F872" s="7"/>
      <c r="R872" s="7"/>
      <c r="S872" s="7"/>
    </row>
    <row r="873" spans="5:19" x14ac:dyDescent="0.2">
      <c r="E873" s="7"/>
      <c r="F873" s="7"/>
      <c r="R873" s="7"/>
      <c r="S873" s="7"/>
    </row>
    <row r="874" spans="5:19" x14ac:dyDescent="0.2">
      <c r="E874" s="7"/>
      <c r="F874" s="7"/>
      <c r="R874" s="7"/>
      <c r="S874" s="7"/>
    </row>
    <row r="875" spans="5:19" x14ac:dyDescent="0.2">
      <c r="E875" s="7"/>
      <c r="F875" s="7"/>
      <c r="R875" s="7"/>
      <c r="S875" s="7"/>
    </row>
    <row r="876" spans="5:19" x14ac:dyDescent="0.2">
      <c r="E876" s="7"/>
      <c r="F876" s="7"/>
      <c r="R876" s="7"/>
      <c r="S876" s="7"/>
    </row>
    <row r="877" spans="5:19" x14ac:dyDescent="0.2">
      <c r="E877" s="7"/>
      <c r="F877" s="7"/>
      <c r="R877" s="7"/>
      <c r="S877" s="7"/>
    </row>
    <row r="878" spans="5:19" x14ac:dyDescent="0.2">
      <c r="E878" s="7"/>
      <c r="F878" s="7"/>
      <c r="R878" s="7"/>
      <c r="S878" s="7"/>
    </row>
    <row r="879" spans="5:19" x14ac:dyDescent="0.2">
      <c r="E879" s="7"/>
      <c r="F879" s="7"/>
      <c r="R879" s="7"/>
      <c r="S879" s="7"/>
    </row>
    <row r="880" spans="5:19" x14ac:dyDescent="0.2">
      <c r="E880" s="7"/>
      <c r="F880" s="7"/>
      <c r="R880" s="7"/>
      <c r="S880" s="7"/>
    </row>
    <row r="881" spans="5:19" x14ac:dyDescent="0.2">
      <c r="E881" s="7"/>
      <c r="F881" s="7"/>
      <c r="R881" s="7"/>
      <c r="S881" s="7"/>
    </row>
    <row r="882" spans="5:19" x14ac:dyDescent="0.2">
      <c r="E882" s="7"/>
      <c r="F882" s="7"/>
      <c r="R882" s="7"/>
      <c r="S882" s="7"/>
    </row>
    <row r="883" spans="5:19" x14ac:dyDescent="0.2">
      <c r="E883" s="7"/>
      <c r="F883" s="7"/>
      <c r="R883" s="7"/>
      <c r="S883" s="7"/>
    </row>
    <row r="884" spans="5:19" x14ac:dyDescent="0.2">
      <c r="E884" s="7"/>
      <c r="F884" s="7"/>
      <c r="R884" s="7"/>
      <c r="S884" s="7"/>
    </row>
    <row r="885" spans="5:19" x14ac:dyDescent="0.2">
      <c r="E885" s="7"/>
      <c r="F885" s="7"/>
      <c r="R885" s="7"/>
      <c r="S885" s="7"/>
    </row>
    <row r="886" spans="5:19" x14ac:dyDescent="0.2">
      <c r="E886" s="7"/>
      <c r="F886" s="7"/>
      <c r="R886" s="7"/>
      <c r="S886" s="7"/>
    </row>
    <row r="887" spans="5:19" x14ac:dyDescent="0.2">
      <c r="E887" s="7"/>
      <c r="F887" s="7"/>
      <c r="R887" s="7"/>
      <c r="S887" s="7"/>
    </row>
    <row r="888" spans="5:19" x14ac:dyDescent="0.2">
      <c r="E888" s="7"/>
      <c r="F888" s="7"/>
      <c r="R888" s="7"/>
      <c r="S888" s="7"/>
    </row>
    <row r="889" spans="5:19" x14ac:dyDescent="0.2">
      <c r="E889" s="7"/>
      <c r="F889" s="7"/>
      <c r="R889" s="7"/>
      <c r="S889" s="7"/>
    </row>
    <row r="890" spans="5:19" x14ac:dyDescent="0.2">
      <c r="E890" s="7"/>
      <c r="F890" s="7"/>
      <c r="R890" s="7"/>
      <c r="S890" s="7"/>
    </row>
    <row r="891" spans="5:19" x14ac:dyDescent="0.2">
      <c r="E891" s="7"/>
      <c r="F891" s="7"/>
      <c r="R891" s="7"/>
      <c r="S891" s="7"/>
    </row>
    <row r="892" spans="5:19" x14ac:dyDescent="0.2">
      <c r="E892" s="7"/>
      <c r="F892" s="7"/>
      <c r="R892" s="7"/>
      <c r="S892" s="7"/>
    </row>
    <row r="893" spans="5:19" x14ac:dyDescent="0.2">
      <c r="E893" s="7"/>
      <c r="F893" s="7"/>
      <c r="R893" s="7"/>
      <c r="S893" s="7"/>
    </row>
    <row r="894" spans="5:19" x14ac:dyDescent="0.2">
      <c r="E894" s="7"/>
      <c r="F894" s="7"/>
      <c r="R894" s="7"/>
      <c r="S894" s="7"/>
    </row>
    <row r="895" spans="5:19" x14ac:dyDescent="0.2">
      <c r="E895" s="7"/>
      <c r="F895" s="7"/>
      <c r="R895" s="7"/>
      <c r="S895" s="7"/>
    </row>
    <row r="896" spans="5:19" x14ac:dyDescent="0.2">
      <c r="E896" s="7"/>
      <c r="F896" s="7"/>
      <c r="R896" s="7"/>
      <c r="S896" s="7"/>
    </row>
    <row r="897" spans="5:19" x14ac:dyDescent="0.2">
      <c r="E897" s="7"/>
      <c r="F897" s="7"/>
      <c r="R897" s="7"/>
      <c r="S897" s="7"/>
    </row>
    <row r="898" spans="5:19" x14ac:dyDescent="0.2">
      <c r="E898" s="7"/>
      <c r="F898" s="7"/>
      <c r="R898" s="7"/>
      <c r="S898" s="7"/>
    </row>
    <row r="899" spans="5:19" x14ac:dyDescent="0.2">
      <c r="E899" s="7"/>
      <c r="F899" s="7"/>
      <c r="R899" s="7"/>
      <c r="S899" s="7"/>
    </row>
    <row r="900" spans="5:19" x14ac:dyDescent="0.2">
      <c r="E900" s="7"/>
      <c r="F900" s="7"/>
      <c r="R900" s="7"/>
      <c r="S900" s="7"/>
    </row>
    <row r="901" spans="5:19" x14ac:dyDescent="0.2">
      <c r="E901" s="7"/>
      <c r="F901" s="7"/>
      <c r="R901" s="7"/>
      <c r="S901" s="7"/>
    </row>
    <row r="902" spans="5:19" x14ac:dyDescent="0.2">
      <c r="E902" s="7"/>
      <c r="F902" s="7"/>
      <c r="R902" s="7"/>
      <c r="S902" s="7"/>
    </row>
    <row r="903" spans="5:19" x14ac:dyDescent="0.2">
      <c r="E903" s="7"/>
      <c r="F903" s="7"/>
      <c r="R903" s="7"/>
      <c r="S903" s="7"/>
    </row>
    <row r="904" spans="5:19" x14ac:dyDescent="0.2">
      <c r="E904" s="7"/>
      <c r="F904" s="7"/>
      <c r="R904" s="7"/>
      <c r="S904" s="7"/>
    </row>
    <row r="905" spans="5:19" x14ac:dyDescent="0.2">
      <c r="E905" s="7"/>
      <c r="F905" s="7"/>
      <c r="R905" s="7"/>
      <c r="S905" s="7"/>
    </row>
    <row r="906" spans="5:19" x14ac:dyDescent="0.2">
      <c r="E906" s="7"/>
      <c r="F906" s="7"/>
      <c r="R906" s="7"/>
      <c r="S906" s="7"/>
    </row>
    <row r="907" spans="5:19" x14ac:dyDescent="0.2">
      <c r="E907" s="7"/>
      <c r="F907" s="7"/>
      <c r="R907" s="7"/>
      <c r="S907" s="7"/>
    </row>
    <row r="908" spans="5:19" x14ac:dyDescent="0.2">
      <c r="E908" s="7"/>
      <c r="F908" s="7"/>
      <c r="R908" s="7"/>
      <c r="S908" s="7"/>
    </row>
    <row r="909" spans="5:19" x14ac:dyDescent="0.2">
      <c r="E909" s="7"/>
      <c r="F909" s="7"/>
      <c r="R909" s="7"/>
      <c r="S909" s="7"/>
    </row>
    <row r="910" spans="5:19" x14ac:dyDescent="0.2">
      <c r="E910" s="7"/>
      <c r="F910" s="7"/>
      <c r="R910" s="7"/>
      <c r="S910" s="7"/>
    </row>
    <row r="911" spans="5:19" x14ac:dyDescent="0.2">
      <c r="E911" s="7"/>
      <c r="F911" s="7"/>
      <c r="R911" s="7"/>
      <c r="S911" s="7"/>
    </row>
    <row r="912" spans="5:19" x14ac:dyDescent="0.2">
      <c r="E912" s="7"/>
      <c r="F912" s="7"/>
      <c r="R912" s="7"/>
      <c r="S912" s="7"/>
    </row>
    <row r="913" spans="5:19" x14ac:dyDescent="0.2">
      <c r="E913" s="7"/>
      <c r="F913" s="7"/>
      <c r="R913" s="7"/>
      <c r="S913" s="7"/>
    </row>
    <row r="914" spans="5:19" x14ac:dyDescent="0.2">
      <c r="E914" s="7"/>
      <c r="F914" s="7"/>
      <c r="R914" s="7"/>
      <c r="S914" s="7"/>
    </row>
    <row r="915" spans="5:19" x14ac:dyDescent="0.2">
      <c r="E915" s="7"/>
      <c r="F915" s="7"/>
      <c r="R915" s="7"/>
      <c r="S915" s="7"/>
    </row>
    <row r="916" spans="5:19" x14ac:dyDescent="0.2">
      <c r="E916" s="7"/>
      <c r="F916" s="7"/>
      <c r="R916" s="7"/>
      <c r="S916" s="7"/>
    </row>
    <row r="917" spans="5:19" x14ac:dyDescent="0.2">
      <c r="E917" s="7"/>
      <c r="F917" s="7"/>
      <c r="R917" s="7"/>
      <c r="S917" s="7"/>
    </row>
    <row r="918" spans="5:19" x14ac:dyDescent="0.2">
      <c r="E918" s="7"/>
      <c r="F918" s="7"/>
      <c r="R918" s="7"/>
      <c r="S918" s="7"/>
    </row>
    <row r="919" spans="5:19" x14ac:dyDescent="0.2">
      <c r="E919" s="7"/>
      <c r="F919" s="7"/>
      <c r="R919" s="7"/>
      <c r="S919" s="7"/>
    </row>
    <row r="920" spans="5:19" x14ac:dyDescent="0.2">
      <c r="E920" s="7"/>
      <c r="F920" s="7"/>
      <c r="R920" s="7"/>
      <c r="S920" s="7"/>
    </row>
    <row r="921" spans="5:19" x14ac:dyDescent="0.2">
      <c r="E921" s="7"/>
      <c r="F921" s="7"/>
      <c r="R921" s="7"/>
      <c r="S921" s="7"/>
    </row>
    <row r="922" spans="5:19" x14ac:dyDescent="0.2">
      <c r="E922" s="7"/>
      <c r="F922" s="7"/>
      <c r="R922" s="7"/>
      <c r="S922" s="7"/>
    </row>
    <row r="923" spans="5:19" x14ac:dyDescent="0.2">
      <c r="E923" s="7"/>
      <c r="F923" s="7"/>
      <c r="R923" s="7"/>
      <c r="S923" s="7"/>
    </row>
    <row r="924" spans="5:19" x14ac:dyDescent="0.2">
      <c r="E924" s="7"/>
      <c r="F924" s="7"/>
      <c r="R924" s="7"/>
      <c r="S924" s="7"/>
    </row>
    <row r="925" spans="5:19" x14ac:dyDescent="0.2">
      <c r="E925" s="7"/>
      <c r="F925" s="7"/>
      <c r="R925" s="7"/>
      <c r="S925" s="7"/>
    </row>
    <row r="926" spans="5:19" x14ac:dyDescent="0.2">
      <c r="E926" s="7"/>
      <c r="F926" s="7"/>
      <c r="R926" s="7"/>
      <c r="S926" s="7"/>
    </row>
    <row r="927" spans="5:19" x14ac:dyDescent="0.2">
      <c r="E927" s="7"/>
      <c r="F927" s="7"/>
      <c r="R927" s="7"/>
      <c r="S927" s="7"/>
    </row>
    <row r="928" spans="5:19" x14ac:dyDescent="0.2">
      <c r="E928" s="7"/>
      <c r="F928" s="7"/>
      <c r="R928" s="7"/>
      <c r="S928" s="7"/>
    </row>
    <row r="929" spans="5:19" x14ac:dyDescent="0.2">
      <c r="E929" s="7"/>
      <c r="F929" s="7"/>
      <c r="R929" s="7"/>
      <c r="S929" s="7"/>
    </row>
    <row r="930" spans="5:19" x14ac:dyDescent="0.2">
      <c r="E930" s="7"/>
      <c r="F930" s="7"/>
      <c r="R930" s="7"/>
      <c r="S930" s="7"/>
    </row>
    <row r="931" spans="5:19" x14ac:dyDescent="0.2">
      <c r="E931" s="7"/>
      <c r="F931" s="7"/>
      <c r="R931" s="7"/>
      <c r="S931" s="7"/>
    </row>
    <row r="932" spans="5:19" x14ac:dyDescent="0.2">
      <c r="E932" s="7"/>
      <c r="F932" s="7"/>
      <c r="R932" s="7"/>
      <c r="S932" s="7"/>
    </row>
    <row r="933" spans="5:19" x14ac:dyDescent="0.2">
      <c r="E933" s="7"/>
      <c r="F933" s="7"/>
      <c r="R933" s="7"/>
      <c r="S933" s="7"/>
    </row>
    <row r="934" spans="5:19" x14ac:dyDescent="0.2">
      <c r="E934" s="7"/>
      <c r="F934" s="7"/>
      <c r="R934" s="7"/>
      <c r="S934" s="7"/>
    </row>
    <row r="935" spans="5:19" x14ac:dyDescent="0.2">
      <c r="E935" s="7"/>
      <c r="F935" s="7"/>
      <c r="R935" s="7"/>
      <c r="S935" s="7"/>
    </row>
    <row r="936" spans="5:19" x14ac:dyDescent="0.2">
      <c r="E936" s="7"/>
      <c r="F936" s="7"/>
      <c r="R936" s="7"/>
      <c r="S936" s="7"/>
    </row>
    <row r="937" spans="5:19" x14ac:dyDescent="0.2">
      <c r="E937" s="7"/>
      <c r="F937" s="7"/>
      <c r="R937" s="7"/>
      <c r="S937" s="7"/>
    </row>
    <row r="938" spans="5:19" x14ac:dyDescent="0.2">
      <c r="E938" s="7"/>
      <c r="F938" s="7"/>
      <c r="R938" s="7"/>
      <c r="S938" s="7"/>
    </row>
    <row r="939" spans="5:19" x14ac:dyDescent="0.2">
      <c r="E939" s="7"/>
      <c r="F939" s="7"/>
      <c r="R939" s="7"/>
      <c r="S939" s="7"/>
    </row>
    <row r="940" spans="5:19" x14ac:dyDescent="0.2">
      <c r="E940" s="7"/>
      <c r="F940" s="7"/>
      <c r="R940" s="7"/>
      <c r="S940" s="7"/>
    </row>
    <row r="941" spans="5:19" x14ac:dyDescent="0.2">
      <c r="E941" s="7"/>
      <c r="F941" s="7"/>
      <c r="R941" s="7"/>
      <c r="S941" s="7"/>
    </row>
    <row r="942" spans="5:19" x14ac:dyDescent="0.2">
      <c r="E942" s="7"/>
      <c r="F942" s="7"/>
      <c r="R942" s="7"/>
      <c r="S942" s="7"/>
    </row>
    <row r="943" spans="5:19" x14ac:dyDescent="0.2">
      <c r="E943" s="7"/>
      <c r="F943" s="7"/>
      <c r="R943" s="7"/>
      <c r="S943" s="7"/>
    </row>
    <row r="944" spans="5:19" x14ac:dyDescent="0.2">
      <c r="E944" s="7"/>
      <c r="F944" s="7"/>
      <c r="R944" s="7"/>
      <c r="S944" s="7"/>
    </row>
    <row r="945" spans="5:19" x14ac:dyDescent="0.2">
      <c r="E945" s="7"/>
      <c r="F945" s="7"/>
      <c r="R945" s="7"/>
      <c r="S945" s="7"/>
    </row>
    <row r="946" spans="5:19" x14ac:dyDescent="0.2">
      <c r="E946" s="7"/>
      <c r="F946" s="7"/>
      <c r="R946" s="7"/>
      <c r="S946" s="7"/>
    </row>
    <row r="947" spans="5:19" x14ac:dyDescent="0.2">
      <c r="E947" s="7"/>
      <c r="F947" s="7"/>
      <c r="R947" s="7"/>
      <c r="S947" s="7"/>
    </row>
    <row r="948" spans="5:19" x14ac:dyDescent="0.2">
      <c r="E948" s="7"/>
      <c r="F948" s="7"/>
      <c r="R948" s="7"/>
      <c r="S948" s="7"/>
    </row>
    <row r="949" spans="5:19" x14ac:dyDescent="0.2">
      <c r="E949" s="7"/>
      <c r="F949" s="7"/>
      <c r="R949" s="7"/>
      <c r="S949" s="7"/>
    </row>
    <row r="950" spans="5:19" x14ac:dyDescent="0.2">
      <c r="E950" s="7"/>
      <c r="F950" s="7"/>
      <c r="R950" s="7"/>
      <c r="S950" s="7"/>
    </row>
    <row r="951" spans="5:19" x14ac:dyDescent="0.2">
      <c r="E951" s="7"/>
      <c r="F951" s="7"/>
      <c r="R951" s="7"/>
      <c r="S951" s="7"/>
    </row>
    <row r="952" spans="5:19" x14ac:dyDescent="0.2">
      <c r="E952" s="7"/>
      <c r="F952" s="7"/>
      <c r="R952" s="7"/>
      <c r="S952" s="7"/>
    </row>
    <row r="953" spans="5:19" x14ac:dyDescent="0.2">
      <c r="E953" s="7"/>
      <c r="F953" s="7"/>
      <c r="R953" s="7"/>
      <c r="S953" s="7"/>
    </row>
    <row r="954" spans="5:19" x14ac:dyDescent="0.2">
      <c r="E954" s="7"/>
      <c r="F954" s="7"/>
      <c r="R954" s="7"/>
      <c r="S954" s="7"/>
    </row>
    <row r="955" spans="5:19" x14ac:dyDescent="0.2">
      <c r="E955" s="7"/>
      <c r="F955" s="7"/>
      <c r="R955" s="7"/>
      <c r="S955" s="7"/>
    </row>
    <row r="956" spans="5:19" x14ac:dyDescent="0.2">
      <c r="E956" s="7"/>
      <c r="F956" s="7"/>
      <c r="R956" s="7"/>
      <c r="S956" s="7"/>
    </row>
    <row r="957" spans="5:19" x14ac:dyDescent="0.2">
      <c r="E957" s="7"/>
      <c r="F957" s="7"/>
      <c r="R957" s="7"/>
      <c r="S957" s="7"/>
    </row>
    <row r="958" spans="5:19" x14ac:dyDescent="0.2">
      <c r="E958" s="7"/>
      <c r="F958" s="7"/>
      <c r="R958" s="7"/>
      <c r="S958" s="7"/>
    </row>
    <row r="959" spans="5:19" x14ac:dyDescent="0.2">
      <c r="E959" s="7"/>
      <c r="F959" s="7"/>
      <c r="R959" s="7"/>
      <c r="S959" s="7"/>
    </row>
    <row r="960" spans="5:19" x14ac:dyDescent="0.2">
      <c r="E960" s="7"/>
      <c r="F960" s="7"/>
      <c r="R960" s="7"/>
      <c r="S960" s="7"/>
    </row>
    <row r="961" spans="5:19" x14ac:dyDescent="0.2">
      <c r="E961" s="7"/>
      <c r="F961" s="7"/>
      <c r="R961" s="7"/>
      <c r="S961" s="7"/>
    </row>
    <row r="962" spans="5:19" x14ac:dyDescent="0.2">
      <c r="E962" s="7"/>
      <c r="F962" s="7"/>
      <c r="R962" s="7"/>
      <c r="S962" s="7"/>
    </row>
    <row r="963" spans="5:19" x14ac:dyDescent="0.2">
      <c r="E963" s="7"/>
      <c r="F963" s="7"/>
      <c r="R963" s="7"/>
      <c r="S963" s="7"/>
    </row>
    <row r="964" spans="5:19" x14ac:dyDescent="0.2">
      <c r="E964" s="7"/>
      <c r="F964" s="7"/>
      <c r="R964" s="7"/>
      <c r="S964" s="7"/>
    </row>
    <row r="965" spans="5:19" x14ac:dyDescent="0.2">
      <c r="E965" s="7"/>
      <c r="F965" s="7"/>
      <c r="R965" s="7"/>
      <c r="S965" s="7"/>
    </row>
    <row r="966" spans="5:19" x14ac:dyDescent="0.2">
      <c r="E966" s="7"/>
      <c r="F966" s="7"/>
      <c r="R966" s="7"/>
      <c r="S966" s="7"/>
    </row>
    <row r="967" spans="5:19" x14ac:dyDescent="0.2">
      <c r="E967" s="7"/>
      <c r="F967" s="7"/>
      <c r="R967" s="7"/>
      <c r="S967" s="7"/>
    </row>
    <row r="968" spans="5:19" x14ac:dyDescent="0.2">
      <c r="E968" s="7"/>
      <c r="F968" s="7"/>
      <c r="R968" s="7"/>
      <c r="S968" s="7"/>
    </row>
    <row r="969" spans="5:19" x14ac:dyDescent="0.2">
      <c r="E969" s="7"/>
      <c r="F969" s="7"/>
      <c r="R969" s="7"/>
      <c r="S969" s="7"/>
    </row>
    <row r="970" spans="5:19" x14ac:dyDescent="0.2">
      <c r="E970" s="7"/>
      <c r="F970" s="7"/>
      <c r="R970" s="7"/>
      <c r="S970" s="7"/>
    </row>
    <row r="971" spans="5:19" x14ac:dyDescent="0.2">
      <c r="E971" s="7"/>
      <c r="F971" s="7"/>
      <c r="R971" s="7"/>
      <c r="S971" s="7"/>
    </row>
    <row r="972" spans="5:19" x14ac:dyDescent="0.2">
      <c r="E972" s="7"/>
      <c r="F972" s="7"/>
      <c r="R972" s="7"/>
      <c r="S972" s="7"/>
    </row>
    <row r="973" spans="5:19" x14ac:dyDescent="0.2">
      <c r="E973" s="7"/>
      <c r="F973" s="7"/>
      <c r="R973" s="7"/>
      <c r="S973" s="7"/>
    </row>
    <row r="974" spans="5:19" x14ac:dyDescent="0.2">
      <c r="E974" s="7"/>
      <c r="F974" s="7"/>
      <c r="R974" s="7"/>
      <c r="S974" s="7"/>
    </row>
    <row r="975" spans="5:19" x14ac:dyDescent="0.2">
      <c r="E975" s="7"/>
      <c r="F975" s="7"/>
      <c r="R975" s="7"/>
      <c r="S975" s="7"/>
    </row>
    <row r="976" spans="5:19" x14ac:dyDescent="0.2">
      <c r="E976" s="7"/>
      <c r="F976" s="7"/>
      <c r="R976" s="7"/>
      <c r="S976" s="7"/>
    </row>
    <row r="977" spans="5:19" x14ac:dyDescent="0.2">
      <c r="E977" s="7"/>
      <c r="F977" s="7"/>
      <c r="R977" s="7"/>
      <c r="S977" s="7"/>
    </row>
    <row r="978" spans="5:19" x14ac:dyDescent="0.2">
      <c r="E978" s="7"/>
      <c r="F978" s="7"/>
      <c r="R978" s="7"/>
      <c r="S978" s="7"/>
    </row>
    <row r="979" spans="5:19" x14ac:dyDescent="0.2">
      <c r="E979" s="7"/>
      <c r="F979" s="7"/>
      <c r="R979" s="7"/>
      <c r="S979" s="7"/>
    </row>
    <row r="980" spans="5:19" x14ac:dyDescent="0.2">
      <c r="E980" s="7"/>
      <c r="F980" s="7"/>
      <c r="R980" s="7"/>
      <c r="S980" s="7"/>
    </row>
    <row r="981" spans="5:19" x14ac:dyDescent="0.2">
      <c r="E981" s="7"/>
      <c r="F981" s="7"/>
      <c r="R981" s="7"/>
      <c r="S981" s="7"/>
    </row>
    <row r="982" spans="5:19" x14ac:dyDescent="0.2">
      <c r="E982" s="7"/>
      <c r="F982" s="7"/>
      <c r="R982" s="7"/>
      <c r="S982" s="7"/>
    </row>
    <row r="983" spans="5:19" x14ac:dyDescent="0.2">
      <c r="E983" s="7"/>
      <c r="F983" s="7"/>
      <c r="R983" s="7"/>
      <c r="S983" s="7"/>
    </row>
    <row r="984" spans="5:19" x14ac:dyDescent="0.2">
      <c r="E984" s="7"/>
      <c r="F984" s="7"/>
      <c r="R984" s="7"/>
      <c r="S984" s="7"/>
    </row>
    <row r="985" spans="5:19" x14ac:dyDescent="0.2">
      <c r="E985" s="7"/>
      <c r="F985" s="7"/>
      <c r="R985" s="7"/>
      <c r="S985" s="7"/>
    </row>
    <row r="986" spans="5:19" x14ac:dyDescent="0.2">
      <c r="E986" s="7"/>
      <c r="F986" s="7"/>
      <c r="R986" s="7"/>
      <c r="S986" s="7"/>
    </row>
    <row r="987" spans="5:19" x14ac:dyDescent="0.2">
      <c r="E987" s="7"/>
      <c r="F987" s="7"/>
      <c r="R987" s="7"/>
      <c r="S987" s="7"/>
    </row>
    <row r="988" spans="5:19" x14ac:dyDescent="0.2">
      <c r="E988" s="7"/>
      <c r="F988" s="7"/>
      <c r="R988" s="7"/>
      <c r="S988" s="7"/>
    </row>
    <row r="989" spans="5:19" x14ac:dyDescent="0.2">
      <c r="E989" s="7"/>
      <c r="F989" s="7"/>
      <c r="R989" s="7"/>
      <c r="S989" s="7"/>
    </row>
    <row r="990" spans="5:19" x14ac:dyDescent="0.2">
      <c r="E990" s="7"/>
      <c r="F990" s="7"/>
      <c r="R990" s="7"/>
      <c r="S990" s="7"/>
    </row>
    <row r="991" spans="5:19" x14ac:dyDescent="0.2">
      <c r="E991" s="7"/>
      <c r="F991" s="7"/>
      <c r="R991" s="7"/>
      <c r="S991" s="7"/>
    </row>
    <row r="992" spans="5:19" x14ac:dyDescent="0.2">
      <c r="E992" s="7"/>
      <c r="F992" s="7"/>
      <c r="R992" s="7"/>
      <c r="S992" s="7"/>
    </row>
    <row r="993" spans="5:19" x14ac:dyDescent="0.2">
      <c r="E993" s="7"/>
      <c r="F993" s="7"/>
      <c r="R993" s="7"/>
      <c r="S993" s="7"/>
    </row>
    <row r="994" spans="5:19" x14ac:dyDescent="0.2">
      <c r="E994" s="7"/>
      <c r="F994" s="7"/>
      <c r="R994" s="7"/>
      <c r="S994" s="7"/>
    </row>
    <row r="995" spans="5:19" x14ac:dyDescent="0.2">
      <c r="E995" s="7"/>
      <c r="F995" s="7"/>
      <c r="R995" s="7"/>
      <c r="S995" s="7"/>
    </row>
    <row r="996" spans="5:19" x14ac:dyDescent="0.2">
      <c r="E996" s="7"/>
      <c r="F996" s="7"/>
      <c r="R996" s="7"/>
      <c r="S996" s="7"/>
    </row>
    <row r="997" spans="5:19" x14ac:dyDescent="0.2">
      <c r="E997" s="7"/>
      <c r="F997" s="7"/>
      <c r="R997" s="7"/>
      <c r="S997" s="7"/>
    </row>
    <row r="998" spans="5:19" x14ac:dyDescent="0.2">
      <c r="E998" s="7"/>
      <c r="F998" s="7"/>
      <c r="R998" s="7"/>
      <c r="S998" s="7"/>
    </row>
    <row r="999" spans="5:19" x14ac:dyDescent="0.2">
      <c r="E999" s="7"/>
      <c r="F999" s="7"/>
      <c r="R999" s="7"/>
      <c r="S999" s="7"/>
    </row>
    <row r="1000" spans="5:19" x14ac:dyDescent="0.2">
      <c r="E1000" s="7"/>
      <c r="F1000" s="7"/>
      <c r="R1000" s="7"/>
      <c r="S1000" s="7"/>
    </row>
    <row r="1001" spans="5:19" x14ac:dyDescent="0.2">
      <c r="E1001" s="7"/>
      <c r="F1001" s="7"/>
      <c r="R1001" s="7"/>
      <c r="S1001" s="7"/>
    </row>
    <row r="1002" spans="5:19" x14ac:dyDescent="0.2">
      <c r="E1002" s="7"/>
      <c r="F1002" s="7"/>
      <c r="R1002" s="7"/>
      <c r="S1002" s="7"/>
    </row>
    <row r="1003" spans="5:19" x14ac:dyDescent="0.2">
      <c r="E1003" s="7"/>
      <c r="F1003" s="7"/>
      <c r="R1003" s="7"/>
      <c r="S1003" s="7"/>
    </row>
    <row r="1004" spans="5:19" x14ac:dyDescent="0.2">
      <c r="E1004" s="7"/>
      <c r="F1004" s="7"/>
      <c r="R1004" s="7"/>
      <c r="S1004" s="7"/>
    </row>
    <row r="1005" spans="5:19" x14ac:dyDescent="0.2">
      <c r="E1005" s="7"/>
      <c r="F1005" s="7"/>
      <c r="R1005" s="7"/>
      <c r="S1005" s="7"/>
    </row>
    <row r="1006" spans="5:19" x14ac:dyDescent="0.2">
      <c r="E1006" s="7"/>
      <c r="F1006" s="7"/>
      <c r="R1006" s="7"/>
      <c r="S1006" s="7"/>
    </row>
    <row r="1007" spans="5:19" x14ac:dyDescent="0.2">
      <c r="E1007" s="7"/>
      <c r="F1007" s="7"/>
      <c r="R1007" s="7"/>
      <c r="S1007" s="7"/>
    </row>
    <row r="1008" spans="5:19" x14ac:dyDescent="0.2">
      <c r="E1008" s="7"/>
      <c r="F1008" s="7"/>
      <c r="R1008" s="7"/>
      <c r="S1008" s="7"/>
    </row>
    <row r="1009" spans="5:19" x14ac:dyDescent="0.2">
      <c r="E1009" s="7"/>
      <c r="F1009" s="7"/>
      <c r="R1009" s="7"/>
      <c r="S1009" s="7"/>
    </row>
    <row r="1010" spans="5:19" x14ac:dyDescent="0.2">
      <c r="E1010" s="7"/>
      <c r="F1010" s="7"/>
      <c r="R1010" s="7"/>
      <c r="S1010" s="7"/>
    </row>
    <row r="1011" spans="5:19" x14ac:dyDescent="0.2">
      <c r="E1011" s="7"/>
      <c r="F1011" s="7"/>
      <c r="R1011" s="7"/>
      <c r="S1011" s="7"/>
    </row>
    <row r="1012" spans="5:19" x14ac:dyDescent="0.2">
      <c r="E1012" s="7"/>
      <c r="F1012" s="7"/>
      <c r="R1012" s="7"/>
      <c r="S1012" s="7"/>
    </row>
    <row r="1013" spans="5:19" x14ac:dyDescent="0.2">
      <c r="E1013" s="7"/>
      <c r="F1013" s="7"/>
      <c r="R1013" s="7"/>
      <c r="S1013" s="7"/>
    </row>
    <row r="1014" spans="5:19" x14ac:dyDescent="0.2">
      <c r="E1014" s="7"/>
      <c r="F1014" s="7"/>
      <c r="R1014" s="7"/>
      <c r="S1014" s="7"/>
    </row>
    <row r="1015" spans="5:19" x14ac:dyDescent="0.2">
      <c r="E1015" s="7"/>
      <c r="F1015" s="7"/>
      <c r="R1015" s="7"/>
      <c r="S1015" s="7"/>
    </row>
    <row r="1016" spans="5:19" x14ac:dyDescent="0.2">
      <c r="E1016" s="7"/>
      <c r="F1016" s="7"/>
      <c r="R1016" s="7"/>
      <c r="S1016" s="7"/>
    </row>
    <row r="1017" spans="5:19" x14ac:dyDescent="0.2">
      <c r="E1017" s="7"/>
      <c r="F1017" s="7"/>
      <c r="R1017" s="7"/>
      <c r="S1017" s="7"/>
    </row>
    <row r="1018" spans="5:19" x14ac:dyDescent="0.2">
      <c r="E1018" s="7"/>
      <c r="F1018" s="7"/>
      <c r="R1018" s="7"/>
      <c r="S1018" s="7"/>
    </row>
    <row r="1019" spans="5:19" x14ac:dyDescent="0.2">
      <c r="E1019" s="7"/>
      <c r="F1019" s="7"/>
      <c r="R1019" s="7"/>
      <c r="S1019" s="7"/>
    </row>
    <row r="1020" spans="5:19" x14ac:dyDescent="0.2">
      <c r="E1020" s="7"/>
      <c r="F1020" s="7"/>
      <c r="R1020" s="7"/>
      <c r="S1020" s="7"/>
    </row>
    <row r="1021" spans="5:19" x14ac:dyDescent="0.2">
      <c r="E1021" s="7"/>
      <c r="F1021" s="7"/>
      <c r="R1021" s="7"/>
      <c r="S1021" s="7"/>
    </row>
    <row r="1022" spans="5:19" x14ac:dyDescent="0.2">
      <c r="E1022" s="7"/>
      <c r="F1022" s="7"/>
      <c r="R1022" s="7"/>
      <c r="S1022" s="7"/>
    </row>
    <row r="1023" spans="5:19" x14ac:dyDescent="0.2">
      <c r="E1023" s="7"/>
      <c r="F1023" s="7"/>
      <c r="R1023" s="7"/>
      <c r="S1023" s="7"/>
    </row>
    <row r="1024" spans="5:19" x14ac:dyDescent="0.2">
      <c r="E1024" s="7"/>
      <c r="F1024" s="7"/>
      <c r="R1024" s="7"/>
      <c r="S1024" s="7"/>
    </row>
    <row r="1025" spans="5:19" x14ac:dyDescent="0.2">
      <c r="E1025" s="7"/>
      <c r="F1025" s="7"/>
      <c r="R1025" s="7"/>
      <c r="S1025" s="7"/>
    </row>
    <row r="1026" spans="5:19" x14ac:dyDescent="0.2">
      <c r="E1026" s="7"/>
      <c r="F1026" s="7"/>
      <c r="R1026" s="7"/>
      <c r="S1026" s="7"/>
    </row>
    <row r="1027" spans="5:19" x14ac:dyDescent="0.2">
      <c r="E1027" s="7"/>
      <c r="F1027" s="7"/>
      <c r="R1027" s="7"/>
      <c r="S1027" s="7"/>
    </row>
    <row r="1028" spans="5:19" x14ac:dyDescent="0.2">
      <c r="E1028" s="7"/>
      <c r="F1028" s="7"/>
      <c r="R1028" s="7"/>
      <c r="S1028" s="7"/>
    </row>
    <row r="1029" spans="5:19" x14ac:dyDescent="0.2">
      <c r="E1029" s="7"/>
      <c r="F1029" s="7"/>
      <c r="R1029" s="7"/>
      <c r="S1029" s="7"/>
    </row>
    <row r="1030" spans="5:19" x14ac:dyDescent="0.2">
      <c r="E1030" s="7"/>
      <c r="F1030" s="7"/>
      <c r="R1030" s="7"/>
      <c r="S1030" s="7"/>
    </row>
    <row r="1031" spans="5:19" x14ac:dyDescent="0.2">
      <c r="E1031" s="7"/>
      <c r="F1031" s="7"/>
      <c r="R1031" s="7"/>
      <c r="S1031" s="7"/>
    </row>
    <row r="1032" spans="5:19" x14ac:dyDescent="0.2">
      <c r="E1032" s="7"/>
      <c r="F1032" s="7"/>
      <c r="R1032" s="7"/>
      <c r="S1032" s="7"/>
    </row>
    <row r="1033" spans="5:19" x14ac:dyDescent="0.2">
      <c r="E1033" s="7"/>
      <c r="F1033" s="7"/>
      <c r="R1033" s="7"/>
      <c r="S1033" s="7"/>
    </row>
    <row r="1034" spans="5:19" x14ac:dyDescent="0.2">
      <c r="E1034" s="7"/>
      <c r="F1034" s="7"/>
      <c r="R1034" s="7"/>
      <c r="S1034" s="7"/>
    </row>
    <row r="1035" spans="5:19" x14ac:dyDescent="0.2">
      <c r="E1035" s="7"/>
      <c r="F1035" s="7"/>
      <c r="R1035" s="7"/>
      <c r="S1035" s="7"/>
    </row>
    <row r="1036" spans="5:19" x14ac:dyDescent="0.2">
      <c r="E1036" s="7"/>
      <c r="F1036" s="7"/>
      <c r="R1036" s="7"/>
      <c r="S1036" s="7"/>
    </row>
    <row r="1037" spans="5:19" x14ac:dyDescent="0.2">
      <c r="E1037" s="7"/>
      <c r="F1037" s="7"/>
      <c r="R1037" s="7"/>
      <c r="S1037" s="7"/>
    </row>
    <row r="1038" spans="5:19" x14ac:dyDescent="0.2">
      <c r="E1038" s="7"/>
      <c r="F1038" s="7"/>
      <c r="R1038" s="7"/>
      <c r="S1038" s="7"/>
    </row>
    <row r="1039" spans="5:19" x14ac:dyDescent="0.2">
      <c r="E1039" s="7"/>
      <c r="F1039" s="7"/>
      <c r="R1039" s="7"/>
      <c r="S1039" s="7"/>
    </row>
    <row r="1040" spans="5:19" x14ac:dyDescent="0.2">
      <c r="E1040" s="7"/>
      <c r="F1040" s="7"/>
      <c r="R1040" s="7"/>
      <c r="S1040" s="7"/>
    </row>
    <row r="1041" spans="5:19" x14ac:dyDescent="0.2">
      <c r="E1041" s="7"/>
      <c r="F1041" s="7"/>
      <c r="R1041" s="7"/>
      <c r="S1041" s="7"/>
    </row>
    <row r="1042" spans="5:19" x14ac:dyDescent="0.2">
      <c r="E1042" s="7"/>
      <c r="F1042" s="7"/>
      <c r="R1042" s="7"/>
      <c r="S1042" s="7"/>
    </row>
    <row r="1043" spans="5:19" x14ac:dyDescent="0.2">
      <c r="E1043" s="7"/>
      <c r="F1043" s="7"/>
      <c r="R1043" s="7"/>
      <c r="S1043" s="7"/>
    </row>
    <row r="1044" spans="5:19" x14ac:dyDescent="0.2">
      <c r="E1044" s="7"/>
      <c r="F1044" s="7"/>
      <c r="R1044" s="7"/>
      <c r="S1044" s="7"/>
    </row>
    <row r="1045" spans="5:19" x14ac:dyDescent="0.2">
      <c r="E1045" s="7"/>
      <c r="F1045" s="7"/>
      <c r="R1045" s="7"/>
      <c r="S1045" s="7"/>
    </row>
    <row r="1046" spans="5:19" x14ac:dyDescent="0.2">
      <c r="E1046" s="7"/>
      <c r="F1046" s="7"/>
      <c r="R1046" s="7"/>
      <c r="S1046" s="7"/>
    </row>
    <row r="1047" spans="5:19" x14ac:dyDescent="0.2">
      <c r="E1047" s="7"/>
      <c r="F1047" s="7"/>
      <c r="R1047" s="7"/>
      <c r="S1047" s="7"/>
    </row>
    <row r="1048" spans="5:19" x14ac:dyDescent="0.2">
      <c r="E1048" s="7"/>
      <c r="F1048" s="7"/>
      <c r="R1048" s="7"/>
      <c r="S1048" s="7"/>
    </row>
    <row r="1049" spans="5:19" x14ac:dyDescent="0.2">
      <c r="E1049" s="7"/>
      <c r="F1049" s="7"/>
      <c r="R1049" s="7"/>
      <c r="S1049" s="7"/>
    </row>
    <row r="1050" spans="5:19" x14ac:dyDescent="0.2">
      <c r="E1050" s="7"/>
      <c r="F1050" s="7"/>
      <c r="R1050" s="7"/>
      <c r="S1050" s="7"/>
    </row>
    <row r="1051" spans="5:19" x14ac:dyDescent="0.2">
      <c r="E1051" s="7"/>
      <c r="F1051" s="7"/>
      <c r="R1051" s="7"/>
      <c r="S1051" s="7"/>
    </row>
    <row r="1052" spans="5:19" x14ac:dyDescent="0.2">
      <c r="E1052" s="7"/>
      <c r="F1052" s="7"/>
      <c r="R1052" s="7"/>
      <c r="S1052" s="7"/>
    </row>
    <row r="1053" spans="5:19" x14ac:dyDescent="0.2">
      <c r="E1053" s="7"/>
      <c r="F1053" s="7"/>
      <c r="R1053" s="7"/>
      <c r="S1053" s="7"/>
    </row>
    <row r="1054" spans="5:19" x14ac:dyDescent="0.2">
      <c r="E1054" s="7"/>
      <c r="F1054" s="7"/>
      <c r="R1054" s="7"/>
      <c r="S1054" s="7"/>
    </row>
    <row r="1055" spans="5:19" x14ac:dyDescent="0.2">
      <c r="E1055" s="7"/>
      <c r="F1055" s="7"/>
      <c r="R1055" s="7"/>
      <c r="S1055" s="7"/>
    </row>
    <row r="1056" spans="5:19" x14ac:dyDescent="0.2">
      <c r="E1056" s="7"/>
      <c r="F1056" s="7"/>
      <c r="R1056" s="7"/>
      <c r="S1056" s="7"/>
    </row>
    <row r="1057" spans="5:19" x14ac:dyDescent="0.2">
      <c r="E1057" s="7"/>
      <c r="F1057" s="7"/>
      <c r="R1057" s="7"/>
      <c r="S1057" s="7"/>
    </row>
    <row r="1058" spans="5:19" x14ac:dyDescent="0.2">
      <c r="E1058" s="7"/>
      <c r="F1058" s="7"/>
      <c r="R1058" s="7"/>
      <c r="S1058" s="7"/>
    </row>
    <row r="1059" spans="5:19" x14ac:dyDescent="0.2">
      <c r="E1059" s="7"/>
      <c r="F1059" s="7"/>
      <c r="R1059" s="7"/>
      <c r="S1059" s="7"/>
    </row>
    <row r="1060" spans="5:19" x14ac:dyDescent="0.2">
      <c r="E1060" s="7"/>
      <c r="F1060" s="7"/>
      <c r="R1060" s="7"/>
      <c r="S1060" s="7"/>
    </row>
  </sheetData>
  <pageMargins left="0.75" right="0.75" top="1" bottom="1" header="0.5" footer="0.5"/>
  <pageSetup scale="75" orientation="portrait" horizontalDpi="300" verticalDpi="300" r:id="rId1"/>
  <headerFooter alignWithMargins="0">
    <oddHeader xml:space="preserve">&amp;R&amp;D&amp;LReclaim 7.0 Project: Blank                    </oddHeader>
    <oddFooter>&amp;L&amp;F&amp;R&amp;P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S1096"/>
  <sheetViews>
    <sheetView zoomScale="75" zoomScaleNormal="75" workbookViewId="0"/>
  </sheetViews>
  <sheetFormatPr defaultColWidth="9.77734375" defaultRowHeight="15" x14ac:dyDescent="0.2"/>
  <cols>
    <col min="1" max="1" width="1.88671875" customWidth="1"/>
    <col min="2" max="3" width="29.6640625" customWidth="1"/>
    <col min="4" max="4" width="5.21875" style="3" customWidth="1"/>
    <col min="5" max="5" width="8" style="1" customWidth="1"/>
    <col min="6" max="6" width="7" style="1" customWidth="1"/>
    <col min="7" max="7" width="5.6640625" style="1" customWidth="1"/>
    <col min="8" max="8" width="11.44140625" customWidth="1"/>
    <col min="9" max="9" width="5.21875" customWidth="1"/>
    <col min="10" max="10" width="11.44140625" customWidth="1"/>
    <col min="11" max="11" width="9.44140625" customWidth="1"/>
    <col min="12" max="12" width="3.33203125" customWidth="1"/>
    <col min="13" max="13" width="30.6640625" customWidth="1"/>
    <col min="14" max="14" width="14.88671875" customWidth="1"/>
    <col min="15" max="15" width="10.21875" customWidth="1"/>
    <col min="16" max="16" width="8.21875" customWidth="1"/>
    <col min="17" max="17" width="8.33203125" customWidth="1"/>
    <col min="18" max="18" width="11.44140625" customWidth="1"/>
    <col min="19" max="19" width="9.44140625" customWidth="1"/>
    <col min="20" max="20" width="3.33203125" customWidth="1"/>
    <col min="21" max="21" width="30.6640625" customWidth="1"/>
    <col min="22" max="22" width="14.88671875" customWidth="1"/>
    <col min="23" max="23" width="10.21875" customWidth="1"/>
    <col min="24" max="24" width="8.21875" customWidth="1"/>
    <col min="25" max="25" width="8.33203125" customWidth="1"/>
    <col min="26" max="26" width="11.44140625" customWidth="1"/>
    <col min="27" max="27" width="9.44140625" customWidth="1"/>
  </cols>
  <sheetData>
    <row r="1" spans="1:45" s="10" customFormat="1" ht="24.75" customHeight="1" x14ac:dyDescent="0.3">
      <c r="A1">
        <v>1</v>
      </c>
      <c r="B1" s="231" t="s">
        <v>495</v>
      </c>
      <c r="C1" s="14"/>
      <c r="D1" s="89"/>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s="17" customFormat="1" ht="5.0999999999999996" customHeight="1" thickBot="1" x14ac:dyDescent="0.25">
      <c r="A2"/>
      <c r="B2" s="52"/>
      <c r="C2" s="52"/>
      <c r="D2" s="53"/>
      <c r="E2" s="54"/>
      <c r="F2" s="54"/>
      <c r="G2" s="54"/>
      <c r="H2" s="55"/>
      <c r="I2"/>
    </row>
    <row r="3" spans="1:45" s="9" customFormat="1" ht="33" customHeight="1" x14ac:dyDescent="0.25">
      <c r="A3"/>
      <c r="B3" s="90" t="s">
        <v>4</v>
      </c>
      <c r="C3" s="148" t="s">
        <v>355</v>
      </c>
      <c r="D3" s="91" t="s">
        <v>199</v>
      </c>
      <c r="E3" s="92" t="s">
        <v>198</v>
      </c>
      <c r="F3" s="92" t="s">
        <v>200</v>
      </c>
      <c r="G3" s="93" t="s">
        <v>201</v>
      </c>
      <c r="H3" s="91" t="s">
        <v>202</v>
      </c>
      <c r="I3"/>
      <c r="J3"/>
      <c r="K3"/>
      <c r="L3"/>
      <c r="M3"/>
      <c r="N3"/>
      <c r="O3"/>
      <c r="P3"/>
      <c r="Q3"/>
      <c r="R3"/>
      <c r="S3"/>
      <c r="T3"/>
      <c r="U3"/>
      <c r="V3"/>
      <c r="W3"/>
      <c r="X3"/>
      <c r="Y3"/>
      <c r="Z3"/>
      <c r="AA3"/>
      <c r="AB3"/>
      <c r="AC3"/>
      <c r="AD3"/>
      <c r="AE3"/>
      <c r="AF3"/>
      <c r="AG3"/>
      <c r="AH3"/>
      <c r="AI3"/>
      <c r="AJ3"/>
      <c r="AK3"/>
      <c r="AL3"/>
      <c r="AM3"/>
      <c r="AN3"/>
      <c r="AO3"/>
      <c r="AP3"/>
      <c r="AQ3"/>
      <c r="AR3"/>
      <c r="AS3"/>
    </row>
    <row r="4" spans="1:45" ht="15" customHeight="1" x14ac:dyDescent="0.2">
      <c r="B4" s="75" t="s">
        <v>50</v>
      </c>
      <c r="C4" s="75"/>
      <c r="D4" s="199"/>
      <c r="E4" s="75"/>
      <c r="F4" s="75"/>
      <c r="G4" s="77"/>
      <c r="H4" s="78"/>
    </row>
    <row r="5" spans="1:45" ht="15" customHeight="1" x14ac:dyDescent="0.2">
      <c r="B5" s="22" t="s">
        <v>51</v>
      </c>
      <c r="C5" s="22"/>
      <c r="D5" s="23" t="s">
        <v>9</v>
      </c>
      <c r="E5" s="22"/>
      <c r="F5" s="22" t="e">
        <f>NA()</f>
        <v>#N/A</v>
      </c>
      <c r="G5" s="32">
        <f t="shared" ref="G5:G12" si="0">IF(ISNA(F5),0,INDEX(IF(UPPER(RIGHT(F5,1))=Low,UnitCostLow, IF(UPPER(RIGHT(F5,1))=High,UnitCostHigh,UnitCostSpecified)),MATCH(UPPER(LEFT(F5,LEN(F5)-1)),CostCode,0)))</f>
        <v>0</v>
      </c>
      <c r="H5" s="24">
        <f t="shared" ref="H5:H18" si="1">G5*E5</f>
        <v>0</v>
      </c>
    </row>
    <row r="6" spans="1:45" ht="15" customHeight="1" x14ac:dyDescent="0.2">
      <c r="B6" s="22" t="s">
        <v>52</v>
      </c>
      <c r="C6" s="22"/>
      <c r="D6" s="23" t="s">
        <v>9</v>
      </c>
      <c r="E6" s="22"/>
      <c r="F6" s="22" t="e">
        <f>NA()</f>
        <v>#N/A</v>
      </c>
      <c r="G6" s="32">
        <f t="shared" si="0"/>
        <v>0</v>
      </c>
      <c r="H6" s="24">
        <f t="shared" si="1"/>
        <v>0</v>
      </c>
    </row>
    <row r="7" spans="1:45" ht="15" customHeight="1" x14ac:dyDescent="0.2">
      <c r="B7" s="22" t="s">
        <v>53</v>
      </c>
      <c r="C7" s="22"/>
      <c r="D7" s="23" t="s">
        <v>9</v>
      </c>
      <c r="E7" s="22"/>
      <c r="F7" s="22" t="e">
        <f>NA()</f>
        <v>#N/A</v>
      </c>
      <c r="G7" s="32">
        <f t="shared" si="0"/>
        <v>0</v>
      </c>
      <c r="H7" s="24">
        <f t="shared" si="1"/>
        <v>0</v>
      </c>
    </row>
    <row r="8" spans="1:45" ht="15" customHeight="1" x14ac:dyDescent="0.2">
      <c r="B8" s="22" t="s">
        <v>54</v>
      </c>
      <c r="C8" s="22"/>
      <c r="D8" s="23" t="s">
        <v>9</v>
      </c>
      <c r="E8" s="22"/>
      <c r="F8" s="22" t="e">
        <f>NA()</f>
        <v>#N/A</v>
      </c>
      <c r="G8" s="32">
        <f t="shared" si="0"/>
        <v>0</v>
      </c>
      <c r="H8" s="24">
        <f t="shared" si="1"/>
        <v>0</v>
      </c>
    </row>
    <row r="9" spans="1:45" ht="15" customHeight="1" x14ac:dyDescent="0.2">
      <c r="B9" s="22" t="s">
        <v>273</v>
      </c>
      <c r="C9" s="22"/>
      <c r="D9" s="23" t="s">
        <v>9</v>
      </c>
      <c r="E9" s="22"/>
      <c r="F9" s="22" t="e">
        <f>NA()</f>
        <v>#N/A</v>
      </c>
      <c r="G9" s="32">
        <f t="shared" si="0"/>
        <v>0</v>
      </c>
      <c r="H9" s="24">
        <f t="shared" si="1"/>
        <v>0</v>
      </c>
    </row>
    <row r="10" spans="1:45" ht="15" customHeight="1" x14ac:dyDescent="0.2">
      <c r="B10" s="22" t="s">
        <v>445</v>
      </c>
      <c r="C10" s="22"/>
      <c r="D10" s="23" t="s">
        <v>9</v>
      </c>
      <c r="E10" s="22"/>
      <c r="F10" s="22" t="e">
        <f>NA()</f>
        <v>#N/A</v>
      </c>
      <c r="G10" s="32">
        <f t="shared" si="0"/>
        <v>0</v>
      </c>
      <c r="H10" s="24">
        <f>G10*E10</f>
        <v>0</v>
      </c>
    </row>
    <row r="11" spans="1:45" ht="15" customHeight="1" x14ac:dyDescent="0.2">
      <c r="B11" s="22" t="s">
        <v>555</v>
      </c>
      <c r="C11" s="22"/>
      <c r="D11" s="23" t="s">
        <v>9</v>
      </c>
      <c r="E11" s="22"/>
      <c r="F11" s="22" t="e">
        <f>NA()</f>
        <v>#N/A</v>
      </c>
      <c r="G11" s="32">
        <f t="shared" si="0"/>
        <v>0</v>
      </c>
      <c r="H11" s="24">
        <f>G11*E11</f>
        <v>0</v>
      </c>
    </row>
    <row r="12" spans="1:45" ht="15" customHeight="1" x14ac:dyDescent="0.2">
      <c r="B12" s="22" t="s">
        <v>274</v>
      </c>
      <c r="C12" s="22"/>
      <c r="D12" s="23" t="s">
        <v>9</v>
      </c>
      <c r="E12" s="22"/>
      <c r="F12" s="22" t="e">
        <f>NA()</f>
        <v>#N/A</v>
      </c>
      <c r="G12" s="32">
        <f t="shared" si="0"/>
        <v>0</v>
      </c>
      <c r="H12" s="24">
        <f t="shared" si="1"/>
        <v>0</v>
      </c>
    </row>
    <row r="13" spans="1:45" ht="15" customHeight="1" x14ac:dyDescent="0.2">
      <c r="B13" s="75" t="s">
        <v>637</v>
      </c>
      <c r="C13" s="75"/>
      <c r="D13" s="199"/>
      <c r="E13" s="75"/>
      <c r="F13" s="75"/>
      <c r="G13" s="77"/>
      <c r="H13" s="78"/>
    </row>
    <row r="14" spans="1:45" ht="15" customHeight="1" x14ac:dyDescent="0.2">
      <c r="B14" s="22" t="s">
        <v>578</v>
      </c>
      <c r="C14" s="22"/>
      <c r="D14" s="23" t="s">
        <v>9</v>
      </c>
      <c r="E14" s="22"/>
      <c r="F14" s="236" t="e">
        <f>NA()</f>
        <v>#N/A</v>
      </c>
      <c r="G14" s="32">
        <f>IF(ISNA(F14),0,INDEX(IF(UPPER(RIGHT(F14,1))=Low,UnitCostLow, IF(UPPER(RIGHT(F14,1))=High,UnitCostHigh,UnitCostSpecified)),MATCH(UPPER(LEFT(F14,LEN(F14)-1)),CostCode,0)))</f>
        <v>0</v>
      </c>
      <c r="H14" s="24">
        <f>G14*E14</f>
        <v>0</v>
      </c>
    </row>
    <row r="15" spans="1:45" ht="15" customHeight="1" x14ac:dyDescent="0.2">
      <c r="B15" s="22" t="s">
        <v>579</v>
      </c>
      <c r="C15" s="22"/>
      <c r="D15" s="23" t="s">
        <v>7</v>
      </c>
      <c r="E15" s="22"/>
      <c r="F15" s="22" t="e">
        <f>NA()</f>
        <v>#N/A</v>
      </c>
      <c r="G15" s="32">
        <f>IF(ISNA(F15),0,INDEX(IF(UPPER(RIGHT(F15,1))=Low,UnitCostLow, IF(UPPER(RIGHT(F15,1))=High,UnitCostHigh,UnitCostSpecified)),MATCH(UPPER(LEFT(F15,LEN(F15)-1)),CostCode,0)))</f>
        <v>0</v>
      </c>
      <c r="H15" s="24">
        <f>G15*E15</f>
        <v>0</v>
      </c>
    </row>
    <row r="16" spans="1:45" ht="15" customHeight="1" x14ac:dyDescent="0.2">
      <c r="B16" s="22" t="s">
        <v>57</v>
      </c>
      <c r="C16" s="22"/>
      <c r="D16" s="23" t="s">
        <v>249</v>
      </c>
      <c r="E16" s="22"/>
      <c r="F16" s="236" t="e">
        <f>NA()</f>
        <v>#N/A</v>
      </c>
      <c r="G16" s="32">
        <f>IF(ISNA(F16),0,INDEX(IF(UPPER(RIGHT(F16,1))=Low,UnitCostLow, IF(UPPER(RIGHT(F16,1))=High,UnitCostHigh,UnitCostSpecified)),MATCH(UPPER(LEFT(F16,LEN(F16)-1)),CostCode,0)))</f>
        <v>0</v>
      </c>
      <c r="H16" s="24">
        <f>G16*E16</f>
        <v>0</v>
      </c>
    </row>
    <row r="17" spans="2:8" ht="15" customHeight="1" x14ac:dyDescent="0.2">
      <c r="B17" s="22" t="s">
        <v>58</v>
      </c>
      <c r="C17" s="22"/>
      <c r="D17" s="23" t="s">
        <v>249</v>
      </c>
      <c r="E17" s="22"/>
      <c r="F17" s="22" t="e">
        <f>NA()</f>
        <v>#N/A</v>
      </c>
      <c r="G17" s="32">
        <f>IF(ISNA(F17),0,INDEX(IF(UPPER(RIGHT(F17,1))=Low,UnitCostLow, IF(UPPER(RIGHT(F17,1))=High,UnitCostHigh,UnitCostSpecified)),MATCH(UPPER(LEFT(F17,LEN(F17)-1)),CostCode,0)))</f>
        <v>0</v>
      </c>
      <c r="H17" s="24">
        <f>G17*E17</f>
        <v>0</v>
      </c>
    </row>
    <row r="18" spans="2:8" ht="15" customHeight="1" x14ac:dyDescent="0.2">
      <c r="B18" s="22" t="s">
        <v>13</v>
      </c>
      <c r="C18" s="22"/>
      <c r="D18" s="23"/>
      <c r="E18" s="22"/>
      <c r="F18" s="22" t="e">
        <f>NA()</f>
        <v>#N/A</v>
      </c>
      <c r="G18" s="32">
        <f>IF(ISNA(F18),0,INDEX(IF(UPPER(RIGHT(F18,1))=Low,UnitCostLow, IF(UPPER(RIGHT(F18,1))=High,UnitCostHigh,UnitCostSpecified)),MATCH(UPPER(LEFT(F18,LEN(F18)-1)),CostCode,0)))</f>
        <v>0</v>
      </c>
      <c r="H18" s="24">
        <f t="shared" si="1"/>
        <v>0</v>
      </c>
    </row>
    <row r="19" spans="2:8" ht="15" customHeight="1" x14ac:dyDescent="0.2">
      <c r="B19" s="75" t="s">
        <v>55</v>
      </c>
      <c r="C19" s="75"/>
      <c r="D19" s="76"/>
      <c r="E19" s="75"/>
      <c r="F19" s="75"/>
      <c r="G19" s="77"/>
      <c r="H19" s="78"/>
    </row>
    <row r="20" spans="2:8" ht="15" customHeight="1" x14ac:dyDescent="0.2">
      <c r="B20" s="22" t="s">
        <v>576</v>
      </c>
      <c r="C20" s="22"/>
      <c r="D20" s="23" t="s">
        <v>249</v>
      </c>
      <c r="E20" s="22"/>
      <c r="F20" s="236" t="e">
        <f>NA()</f>
        <v>#N/A</v>
      </c>
      <c r="G20" s="32">
        <f>IF(ISNA(F20),0,INDEX(IF(UPPER(RIGHT(F20,1))=Low,UnitCostLow, IF(UPPER(RIGHT(F20,1))=High,UnitCostHigh,UnitCostSpecified)),MATCH(UPPER(LEFT(F20,LEN(F20)-1)),CostCode,0)))</f>
        <v>0</v>
      </c>
      <c r="H20" s="24">
        <f>G20*E20</f>
        <v>0</v>
      </c>
    </row>
    <row r="21" spans="2:8" ht="15" customHeight="1" x14ac:dyDescent="0.2">
      <c r="B21" s="22" t="s">
        <v>577</v>
      </c>
      <c r="C21" s="22"/>
      <c r="D21" s="23" t="s">
        <v>249</v>
      </c>
      <c r="E21" s="22"/>
      <c r="F21" s="236" t="e">
        <f>NA()</f>
        <v>#N/A</v>
      </c>
      <c r="G21" s="32">
        <f>IF(ISNA(F21),0,INDEX(IF(UPPER(RIGHT(F21,1))=Low,UnitCostLow, IF(UPPER(RIGHT(F21,1))=High,UnitCostHigh,UnitCostSpecified)),MATCH(UPPER(LEFT(F21,LEN(F21)-1)),CostCode,0)))</f>
        <v>0</v>
      </c>
      <c r="H21" s="24">
        <f>G21*E21</f>
        <v>0</v>
      </c>
    </row>
    <row r="22" spans="2:8" ht="15" customHeight="1" x14ac:dyDescent="0.2">
      <c r="B22" s="75" t="s">
        <v>56</v>
      </c>
      <c r="C22" s="75"/>
      <c r="D22" s="200"/>
      <c r="E22" s="75"/>
      <c r="F22" s="75"/>
      <c r="G22" s="77"/>
      <c r="H22" s="78"/>
    </row>
    <row r="23" spans="2:8" ht="15" customHeight="1" x14ac:dyDescent="0.2">
      <c r="B23" s="201" t="s">
        <v>639</v>
      </c>
      <c r="C23" s="201"/>
      <c r="D23" s="23" t="s">
        <v>9</v>
      </c>
      <c r="E23" s="22"/>
      <c r="F23" s="236" t="e">
        <f>NA()</f>
        <v>#N/A</v>
      </c>
      <c r="G23" s="32">
        <f>IF(ISNA(F23),0,INDEX(IF(UPPER(RIGHT(F23,1))=Low,UnitCostLow, IF(UPPER(RIGHT(F23,1))=High,UnitCostHigh,UnitCostSpecified)),MATCH(UPPER(LEFT(F23,LEN(F23)-1)),CostCode,0)))</f>
        <v>0</v>
      </c>
      <c r="H23" s="24">
        <f>G23*E23</f>
        <v>0</v>
      </c>
    </row>
    <row r="24" spans="2:8" ht="15" customHeight="1" x14ac:dyDescent="0.2">
      <c r="B24" s="201" t="s">
        <v>640</v>
      </c>
      <c r="C24" s="201"/>
      <c r="D24" s="23" t="s">
        <v>641</v>
      </c>
      <c r="E24" s="22"/>
      <c r="F24" s="236" t="e">
        <f>NA()</f>
        <v>#N/A</v>
      </c>
      <c r="G24" s="32">
        <f>IF(ISNA(F24),0,INDEX(IF(UPPER(RIGHT(F24,1))=Low,UnitCostLow, IF(UPPER(RIGHT(F24,1))=High,UnitCostHigh,UnitCostSpecified)),MATCH(UPPER(LEFT(F24,LEN(F24)-1)),CostCode,0)))</f>
        <v>0</v>
      </c>
      <c r="H24" s="24">
        <f>G24*E24</f>
        <v>0</v>
      </c>
    </row>
    <row r="25" spans="2:8" ht="15" customHeight="1" x14ac:dyDescent="0.2">
      <c r="B25" s="22" t="s">
        <v>642</v>
      </c>
      <c r="C25" s="201"/>
      <c r="D25" s="23" t="s">
        <v>9</v>
      </c>
      <c r="E25" s="22"/>
      <c r="F25" s="236" t="e">
        <f>NA()</f>
        <v>#N/A</v>
      </c>
      <c r="G25" s="32">
        <f>IF(ISNA(F25),0,INDEX(IF(UPPER(RIGHT(F25,1))=Low,UnitCostLow, IF(UPPER(RIGHT(F25,1))=High,UnitCostHigh,UnitCostSpecified)),MATCH(UPPER(LEFT(F25,LEN(F25)-1)),CostCode,0)))</f>
        <v>0</v>
      </c>
      <c r="H25" s="24">
        <f>G25*E25</f>
        <v>0</v>
      </c>
    </row>
    <row r="26" spans="2:8" ht="15" customHeight="1" x14ac:dyDescent="0.2">
      <c r="B26" s="22" t="s">
        <v>643</v>
      </c>
      <c r="C26" s="201"/>
      <c r="D26" s="23" t="s">
        <v>9</v>
      </c>
      <c r="E26" s="22"/>
      <c r="F26" s="236" t="e">
        <f>NA()</f>
        <v>#N/A</v>
      </c>
      <c r="G26" s="32">
        <f>IF(ISNA(F26),0,INDEX(IF(UPPER(RIGHT(F26,1))=Low,UnitCostLow, IF(UPPER(RIGHT(F26,1))=High,UnitCostHigh,UnitCostSpecified)),MATCH(UPPER(LEFT(F26,LEN(F26)-1)),CostCode,0)))</f>
        <v>0</v>
      </c>
      <c r="H26" s="24">
        <f>G26*E26</f>
        <v>0</v>
      </c>
    </row>
    <row r="27" spans="2:8" ht="15" customHeight="1" x14ac:dyDescent="0.2">
      <c r="B27" s="22" t="s">
        <v>638</v>
      </c>
      <c r="C27" s="201"/>
      <c r="D27" s="23" t="s">
        <v>9</v>
      </c>
      <c r="E27" s="22"/>
      <c r="F27" s="236" t="e">
        <f>NA()</f>
        <v>#N/A</v>
      </c>
      <c r="G27" s="32">
        <f>IF(ISNA(F27),0,INDEX(IF(UPPER(RIGHT(F27,1))=Low,UnitCostLow, IF(UPPER(RIGHT(F27,1))=High,UnitCostHigh,UnitCostSpecified)),MATCH(UPPER(LEFT(F27,LEN(F27)-1)),CostCode,0)))</f>
        <v>0</v>
      </c>
      <c r="H27" s="24">
        <f>G27*E27</f>
        <v>0</v>
      </c>
    </row>
    <row r="28" spans="2:8" ht="15" customHeight="1" x14ac:dyDescent="0.2">
      <c r="B28" s="75" t="s">
        <v>277</v>
      </c>
      <c r="C28" s="75"/>
      <c r="D28" s="76"/>
      <c r="E28" s="75"/>
      <c r="F28" s="75"/>
      <c r="G28" s="77"/>
      <c r="H28" s="78"/>
    </row>
    <row r="29" spans="2:8" ht="15" customHeight="1" x14ac:dyDescent="0.2">
      <c r="B29" s="201" t="s">
        <v>576</v>
      </c>
      <c r="C29" s="201"/>
      <c r="D29" s="23" t="s">
        <v>583</v>
      </c>
      <c r="E29" s="22"/>
      <c r="F29" s="236" t="e">
        <f>NA()</f>
        <v>#N/A</v>
      </c>
      <c r="G29" s="32">
        <f>IF(ISNA(F29),0,INDEX(IF(UPPER(RIGHT(F29,1))=Low,UnitCostLow, IF(UPPER(RIGHT(F29,1))=High,UnitCostHigh,UnitCostSpecified)),MATCH(UPPER(LEFT(F29,LEN(F29)-1)),CostCode,0)))</f>
        <v>0</v>
      </c>
      <c r="H29" s="24">
        <f>G29*E29</f>
        <v>0</v>
      </c>
    </row>
    <row r="30" spans="2:8" ht="15" customHeight="1" x14ac:dyDescent="0.2">
      <c r="B30" s="22" t="s">
        <v>577</v>
      </c>
      <c r="C30" s="201"/>
      <c r="D30" s="23" t="s">
        <v>583</v>
      </c>
      <c r="E30" s="22"/>
      <c r="F30" s="236" t="e">
        <f>NA()</f>
        <v>#N/A</v>
      </c>
      <c r="G30" s="32">
        <f>IF(ISNA(F30),0,INDEX(IF(UPPER(RIGHT(F30,1))=Low,UnitCostLow, IF(UPPER(RIGHT(F30,1))=High,UnitCostHigh,UnitCostSpecified)),MATCH(UPPER(LEFT(F30,LEN(F30)-1)),CostCode,0)))</f>
        <v>0</v>
      </c>
      <c r="H30" s="24">
        <f>G30*E30</f>
        <v>0</v>
      </c>
    </row>
    <row r="31" spans="2:8" ht="15" customHeight="1" x14ac:dyDescent="0.2">
      <c r="B31" s="75" t="s">
        <v>580</v>
      </c>
      <c r="C31" s="75"/>
      <c r="D31" s="76"/>
      <c r="E31" s="75"/>
      <c r="F31" s="75"/>
      <c r="G31" s="77"/>
      <c r="H31" s="78"/>
    </row>
    <row r="32" spans="2:8" ht="15" customHeight="1" x14ac:dyDescent="0.2">
      <c r="B32" s="22" t="s">
        <v>581</v>
      </c>
      <c r="C32" s="22"/>
      <c r="D32" s="202" t="s">
        <v>44</v>
      </c>
      <c r="E32" s="203"/>
      <c r="F32" s="236" t="e">
        <f>NA()</f>
        <v>#N/A</v>
      </c>
      <c r="G32" s="32">
        <f>IF(ISNA(F32),0,INDEX(IF(UPPER(RIGHT(F32,1))=Low,UnitCostLow, IF(UPPER(RIGHT(F32,1))=High,UnitCostHigh,UnitCostSpecified)),MATCH(UPPER(LEFT(F32,LEN(F32)-1)),CostCode,0)))</f>
        <v>0</v>
      </c>
      <c r="H32" s="24">
        <f>G32*E32</f>
        <v>0</v>
      </c>
    </row>
    <row r="33" spans="1:36" ht="15" customHeight="1" x14ac:dyDescent="0.2">
      <c r="B33" s="22" t="s">
        <v>919</v>
      </c>
      <c r="C33" s="22"/>
      <c r="D33" s="202" t="s">
        <v>44</v>
      </c>
      <c r="E33" s="22"/>
      <c r="F33" s="22" t="e">
        <f>NA()</f>
        <v>#N/A</v>
      </c>
      <c r="G33" s="32">
        <f>IF(ISNA(F33),0,INDEX(IF(UPPER(RIGHT(F33,1))=Low,UnitCostLow, IF(UPPER(RIGHT(F33,1))=High,UnitCostHigh,UnitCostSpecified)),MATCH(UPPER(LEFT(F33,LEN(F33)-1)),CostCode,0)))</f>
        <v>0</v>
      </c>
      <c r="H33" s="24">
        <f>G33*E33</f>
        <v>0</v>
      </c>
    </row>
    <row r="34" spans="1:36" ht="15" customHeight="1" x14ac:dyDescent="0.2">
      <c r="B34" s="22" t="s">
        <v>582</v>
      </c>
      <c r="C34" s="22"/>
      <c r="D34" s="202" t="s">
        <v>44</v>
      </c>
      <c r="E34" s="203"/>
      <c r="F34" s="236" t="e">
        <f>NA()</f>
        <v>#N/A</v>
      </c>
      <c r="G34" s="32">
        <f>IF(ISNA(F34),0,INDEX(IF(UPPER(RIGHT(F34,1))=Low,UnitCostLow, IF(UPPER(RIGHT(F34,1))=High,UnitCostHigh,UnitCostSpecified)),MATCH(UPPER(LEFT(F34,LEN(F34)-1)),CostCode,0)))</f>
        <v>0</v>
      </c>
      <c r="H34" s="24">
        <f>G34*E34</f>
        <v>0</v>
      </c>
    </row>
    <row r="35" spans="1:36" ht="15" customHeight="1" x14ac:dyDescent="0.2">
      <c r="B35" s="75" t="s">
        <v>59</v>
      </c>
      <c r="C35" s="75"/>
      <c r="D35" s="76"/>
      <c r="E35" s="75"/>
      <c r="F35" s="75"/>
      <c r="G35" s="77"/>
      <c r="H35" s="78"/>
    </row>
    <row r="36" spans="1:36" s="145" customFormat="1" ht="15" customHeight="1" x14ac:dyDescent="0.2">
      <c r="A36"/>
      <c r="B36" s="22" t="s">
        <v>348</v>
      </c>
      <c r="C36" s="22"/>
      <c r="D36" s="23" t="s">
        <v>43</v>
      </c>
      <c r="E36" s="22"/>
      <c r="F36" s="22" t="e">
        <f>NA()</f>
        <v>#N/A</v>
      </c>
      <c r="G36" s="32">
        <f>IF(ISNA(F36),0,INDEX(IF(UPPER(RIGHT(F36,1))=Low,UnitCostLow, IF(UPPER(RIGHT(F36,1))=High,UnitCostHigh,UnitCostSpecified)),MATCH(UPPER(LEFT(F36,LEN(F36)-1)),CostCode,0)))</f>
        <v>0</v>
      </c>
      <c r="H36" s="24">
        <f>G36*E36</f>
        <v>0</v>
      </c>
      <c r="I36"/>
      <c r="J36"/>
      <c r="K36"/>
      <c r="L36"/>
      <c r="M36"/>
      <c r="N36"/>
      <c r="O36"/>
      <c r="P36"/>
      <c r="Q36"/>
      <c r="R36"/>
      <c r="S36"/>
      <c r="T36"/>
      <c r="U36"/>
      <c r="V36"/>
      <c r="W36"/>
      <c r="X36"/>
      <c r="Y36"/>
      <c r="Z36"/>
      <c r="AA36"/>
      <c r="AB36"/>
      <c r="AC36"/>
      <c r="AD36"/>
      <c r="AE36"/>
      <c r="AF36"/>
      <c r="AG36"/>
      <c r="AH36"/>
      <c r="AI36"/>
      <c r="AJ36"/>
    </row>
    <row r="37" spans="1:36" s="145" customFormat="1" ht="15" customHeight="1" x14ac:dyDescent="0.2">
      <c r="A37"/>
      <c r="B37" s="22" t="s">
        <v>61</v>
      </c>
      <c r="C37" s="22"/>
      <c r="D37" s="23" t="s">
        <v>43</v>
      </c>
      <c r="E37" s="22"/>
      <c r="F37" s="22" t="e">
        <f>NA()</f>
        <v>#N/A</v>
      </c>
      <c r="G37" s="32">
        <f>IF(ISNA(F37),0,INDEX(IF(UPPER(RIGHT(F37,1))=Low,UnitCostLow, IF(UPPER(RIGHT(F37,1))=High,UnitCostHigh,UnitCostSpecified)),MATCH(UPPER(LEFT(F37,LEN(F37)-1)),CostCode,0)))</f>
        <v>0</v>
      </c>
      <c r="H37" s="24">
        <f>G37*E37</f>
        <v>0</v>
      </c>
      <c r="I37"/>
      <c r="J37"/>
      <c r="K37"/>
      <c r="L37"/>
      <c r="M37"/>
      <c r="N37"/>
      <c r="O37"/>
      <c r="P37"/>
      <c r="Q37"/>
      <c r="R37"/>
      <c r="S37"/>
      <c r="T37"/>
      <c r="U37"/>
      <c r="V37"/>
      <c r="W37"/>
      <c r="X37"/>
      <c r="Y37"/>
      <c r="Z37"/>
      <c r="AA37"/>
      <c r="AB37"/>
      <c r="AC37"/>
      <c r="AD37"/>
      <c r="AE37"/>
      <c r="AF37"/>
      <c r="AG37"/>
      <c r="AH37"/>
      <c r="AI37"/>
      <c r="AJ37"/>
    </row>
    <row r="38" spans="1:36" s="145" customFormat="1" ht="15" customHeight="1" x14ac:dyDescent="0.2">
      <c r="A38"/>
      <c r="B38" s="22" t="s">
        <v>349</v>
      </c>
      <c r="C38" s="22"/>
      <c r="D38" s="23" t="s">
        <v>43</v>
      </c>
      <c r="E38" s="22"/>
      <c r="F38" s="22" t="e">
        <f>NA()</f>
        <v>#N/A</v>
      </c>
      <c r="G38" s="32">
        <f>IF(ISNA(F38),0,INDEX(IF(UPPER(RIGHT(F38,1))=Low,UnitCostLow, IF(UPPER(RIGHT(F38,1))=High,UnitCostHigh,UnitCostSpecified)),MATCH(UPPER(LEFT(F38,LEN(F38)-1)),CostCode,0)))</f>
        <v>0</v>
      </c>
      <c r="H38" s="24">
        <f>G38*E38</f>
        <v>0</v>
      </c>
      <c r="I38"/>
      <c r="J38"/>
      <c r="K38"/>
      <c r="L38"/>
      <c r="M38"/>
      <c r="N38"/>
      <c r="O38"/>
      <c r="P38"/>
      <c r="Q38"/>
      <c r="R38"/>
      <c r="S38"/>
      <c r="T38"/>
      <c r="U38"/>
      <c r="V38"/>
      <c r="W38"/>
      <c r="X38"/>
      <c r="Y38"/>
      <c r="Z38"/>
      <c r="AA38"/>
      <c r="AB38"/>
      <c r="AC38"/>
      <c r="AD38"/>
      <c r="AE38"/>
      <c r="AF38"/>
      <c r="AG38"/>
      <c r="AH38"/>
      <c r="AI38"/>
      <c r="AJ38"/>
    </row>
    <row r="39" spans="1:36" s="145" customFormat="1" ht="15" customHeight="1" x14ac:dyDescent="0.2">
      <c r="A39"/>
      <c r="B39" s="75" t="s">
        <v>496</v>
      </c>
      <c r="C39" s="75"/>
      <c r="D39" s="199"/>
      <c r="E39" s="75"/>
      <c r="F39" s="75"/>
      <c r="G39" s="77"/>
      <c r="H39" s="78"/>
      <c r="I39"/>
      <c r="J39"/>
      <c r="K39"/>
      <c r="L39"/>
      <c r="M39"/>
      <c r="N39"/>
      <c r="O39"/>
      <c r="P39"/>
      <c r="Q39"/>
      <c r="R39"/>
      <c r="S39"/>
      <c r="T39"/>
      <c r="U39"/>
      <c r="V39"/>
      <c r="W39"/>
      <c r="X39"/>
      <c r="Y39"/>
      <c r="Z39"/>
      <c r="AA39"/>
      <c r="AB39"/>
      <c r="AC39"/>
      <c r="AD39"/>
      <c r="AE39"/>
      <c r="AF39"/>
      <c r="AG39"/>
      <c r="AH39"/>
      <c r="AI39"/>
      <c r="AJ39"/>
    </row>
    <row r="40" spans="1:36" ht="15" customHeight="1" x14ac:dyDescent="0.2">
      <c r="B40" s="22" t="s">
        <v>51</v>
      </c>
      <c r="C40" s="22"/>
      <c r="D40" s="23" t="s">
        <v>43</v>
      </c>
      <c r="E40" s="22"/>
      <c r="F40" s="22" t="e">
        <f>NA()</f>
        <v>#N/A</v>
      </c>
      <c r="G40" s="32">
        <f>IF(ISNA(F40),0,INDEX(IF(UPPER(RIGHT(F40,1))=Low,UnitCostLow, IF(UPPER(RIGHT(F40,1))=High,UnitCostHigh,UnitCostSpecified)),MATCH(UPPER(LEFT(F40,LEN(F40)-1)),CostCode,0)))</f>
        <v>0</v>
      </c>
      <c r="H40" s="24">
        <f t="shared" ref="H40:H48" si="2">G40*E40</f>
        <v>0</v>
      </c>
    </row>
    <row r="41" spans="1:36" ht="15" customHeight="1" x14ac:dyDescent="0.2">
      <c r="B41" s="22" t="s">
        <v>52</v>
      </c>
      <c r="C41" s="22"/>
      <c r="D41" s="23" t="s">
        <v>43</v>
      </c>
      <c r="E41" s="22"/>
      <c r="F41" s="22" t="e">
        <f>NA()</f>
        <v>#N/A</v>
      </c>
      <c r="G41" s="32">
        <f t="shared" ref="G41:G48" si="3">IF(ISNA(F41),0,INDEX(IF(UPPER(RIGHT(F41,1))=Low,UnitCostLow, IF(UPPER(RIGHT(F41,1))=High,UnitCostHigh,UnitCostSpecified)),MATCH(UPPER(LEFT(F41,LEN(F41)-1)),CostCode,0)))</f>
        <v>0</v>
      </c>
      <c r="H41" s="24">
        <f t="shared" si="2"/>
        <v>0</v>
      </c>
    </row>
    <row r="42" spans="1:36" ht="15" customHeight="1" x14ac:dyDescent="0.2">
      <c r="B42" s="22" t="s">
        <v>53</v>
      </c>
      <c r="C42" s="22"/>
      <c r="D42" s="23" t="s">
        <v>43</v>
      </c>
      <c r="E42" s="22"/>
      <c r="F42" s="22" t="e">
        <f>NA()</f>
        <v>#N/A</v>
      </c>
      <c r="G42" s="32">
        <f t="shared" si="3"/>
        <v>0</v>
      </c>
      <c r="H42" s="24">
        <f t="shared" si="2"/>
        <v>0</v>
      </c>
    </row>
    <row r="43" spans="1:36" ht="15" customHeight="1" x14ac:dyDescent="0.2">
      <c r="B43" s="22" t="s">
        <v>54</v>
      </c>
      <c r="C43" s="22"/>
      <c r="D43" s="23" t="s">
        <v>43</v>
      </c>
      <c r="E43" s="22"/>
      <c r="F43" s="22" t="e">
        <f>NA()</f>
        <v>#N/A</v>
      </c>
      <c r="G43" s="32">
        <f t="shared" si="3"/>
        <v>0</v>
      </c>
      <c r="H43" s="24">
        <f t="shared" si="2"/>
        <v>0</v>
      </c>
    </row>
    <row r="44" spans="1:36" ht="15" customHeight="1" x14ac:dyDescent="0.2">
      <c r="B44" s="22" t="s">
        <v>273</v>
      </c>
      <c r="C44" s="22"/>
      <c r="D44" s="23" t="s">
        <v>43</v>
      </c>
      <c r="E44" s="22"/>
      <c r="F44" s="22" t="e">
        <f>NA()</f>
        <v>#N/A</v>
      </c>
      <c r="G44" s="32">
        <f t="shared" si="3"/>
        <v>0</v>
      </c>
      <c r="H44" s="24">
        <f t="shared" si="2"/>
        <v>0</v>
      </c>
    </row>
    <row r="45" spans="1:36" ht="15" customHeight="1" x14ac:dyDescent="0.2">
      <c r="B45" s="22" t="s">
        <v>445</v>
      </c>
      <c r="C45" s="22"/>
      <c r="D45" s="23" t="s">
        <v>43</v>
      </c>
      <c r="E45" s="22"/>
      <c r="F45" s="22" t="e">
        <f>NA()</f>
        <v>#N/A</v>
      </c>
      <c r="G45" s="32">
        <f>IF(ISNA(F45),0,INDEX(IF(UPPER(RIGHT(F45,1))=Low,UnitCostLow, IF(UPPER(RIGHT(F45,1))=High,UnitCostHigh,UnitCostSpecified)),MATCH(UPPER(LEFT(F45,LEN(F45)-1)),CostCode,0)))</f>
        <v>0</v>
      </c>
      <c r="H45" s="24">
        <f>G45*E45</f>
        <v>0</v>
      </c>
    </row>
    <row r="46" spans="1:36" ht="15" customHeight="1" x14ac:dyDescent="0.2">
      <c r="B46" s="22" t="s">
        <v>555</v>
      </c>
      <c r="C46" s="22"/>
      <c r="D46" s="23" t="s">
        <v>9</v>
      </c>
      <c r="E46" s="22"/>
      <c r="F46" s="22" t="e">
        <f>NA()</f>
        <v>#N/A</v>
      </c>
      <c r="G46" s="32">
        <f>IF(ISNA(F46),0,INDEX(IF(UPPER(RIGHT(F46,1))=Low,UnitCostLow, IF(UPPER(RIGHT(F46,1))=High,UnitCostHigh,UnitCostSpecified)),MATCH(UPPER(LEFT(F46,LEN(F46)-1)),CostCode,0)))</f>
        <v>0</v>
      </c>
      <c r="H46" s="24">
        <f>G46*E46</f>
        <v>0</v>
      </c>
    </row>
    <row r="47" spans="1:36" ht="15" customHeight="1" x14ac:dyDescent="0.2">
      <c r="B47" s="22" t="s">
        <v>274</v>
      </c>
      <c r="C47" s="22"/>
      <c r="D47" s="23" t="s">
        <v>43</v>
      </c>
      <c r="E47" s="22"/>
      <c r="F47" s="22" t="e">
        <f>NA()</f>
        <v>#N/A</v>
      </c>
      <c r="G47" s="32">
        <f t="shared" si="3"/>
        <v>0</v>
      </c>
      <c r="H47" s="24">
        <f t="shared" si="2"/>
        <v>0</v>
      </c>
    </row>
    <row r="48" spans="1:36" ht="15" customHeight="1" x14ac:dyDescent="0.2">
      <c r="B48" s="22" t="s">
        <v>13</v>
      </c>
      <c r="C48" s="22"/>
      <c r="D48" s="23" t="s">
        <v>43</v>
      </c>
      <c r="E48" s="22"/>
      <c r="F48" s="22" t="e">
        <f>NA()</f>
        <v>#N/A</v>
      </c>
      <c r="G48" s="32">
        <f t="shared" si="3"/>
        <v>0</v>
      </c>
      <c r="H48" s="24">
        <f t="shared" si="2"/>
        <v>0</v>
      </c>
    </row>
    <row r="49" spans="1:36" ht="15" customHeight="1" x14ac:dyDescent="0.2">
      <c r="B49" s="75" t="s">
        <v>497</v>
      </c>
      <c r="C49" s="75"/>
      <c r="D49" s="76"/>
      <c r="E49" s="75"/>
      <c r="F49" s="75"/>
      <c r="G49" s="77"/>
      <c r="H49" s="78"/>
    </row>
    <row r="50" spans="1:36" ht="15" customHeight="1" x14ac:dyDescent="0.2">
      <c r="B50" s="22"/>
      <c r="C50" s="22"/>
      <c r="D50" s="23" t="s">
        <v>249</v>
      </c>
      <c r="E50" s="22"/>
      <c r="F50" s="236" t="e">
        <f>NA()</f>
        <v>#N/A</v>
      </c>
      <c r="G50" s="32">
        <f>IF(ISNA(F50),0,INDEX(IF(UPPER(RIGHT(F50,1))=Low,UnitCostLow, IF(UPPER(RIGHT(F50,1))=High,UnitCostHigh,UnitCostSpecified)),MATCH(UPPER(LEFT(F50,LEN(F50)-1)),CostCode,0)))</f>
        <v>0</v>
      </c>
      <c r="H50" s="24">
        <f>G50*E50</f>
        <v>0</v>
      </c>
    </row>
    <row r="51" spans="1:36" ht="15" customHeight="1" x14ac:dyDescent="0.2">
      <c r="B51" s="75" t="s">
        <v>498</v>
      </c>
      <c r="C51" s="75"/>
      <c r="D51" s="200"/>
      <c r="E51" s="75"/>
      <c r="F51" s="75"/>
      <c r="G51" s="77"/>
      <c r="H51" s="78"/>
    </row>
    <row r="52" spans="1:36" ht="15" customHeight="1" x14ac:dyDescent="0.2">
      <c r="B52" s="201" t="s">
        <v>275</v>
      </c>
      <c r="C52" s="201"/>
      <c r="D52" s="23" t="s">
        <v>278</v>
      </c>
      <c r="E52" s="22"/>
      <c r="F52" s="236" t="e">
        <f>NA()</f>
        <v>#N/A</v>
      </c>
      <c r="G52" s="32">
        <f>IF(ISNA(F52),0,INDEX(IF(UPPER(RIGHT(F52,1))=Low,UnitCostLow, IF(UPPER(RIGHT(F52,1))=High,UnitCostHigh,UnitCostSpecified)),MATCH(UPPER(LEFT(F52,LEN(F52)-1)),CostCode,0)))</f>
        <v>0</v>
      </c>
      <c r="H52" s="24">
        <f>G52*E52</f>
        <v>0</v>
      </c>
    </row>
    <row r="53" spans="1:36" ht="15" customHeight="1" x14ac:dyDescent="0.2">
      <c r="B53" s="22" t="s">
        <v>276</v>
      </c>
      <c r="C53" s="22"/>
      <c r="D53" s="23" t="s">
        <v>9</v>
      </c>
      <c r="E53" s="22"/>
      <c r="F53" s="236" t="e">
        <f>NA()</f>
        <v>#N/A</v>
      </c>
      <c r="G53" s="32">
        <f>IF(ISNA(F53),0,INDEX(IF(UPPER(RIGHT(F53,1))=Low,UnitCostLow, IF(UPPER(RIGHT(F53,1))=High,UnitCostHigh,UnitCostSpecified)),MATCH(UPPER(LEFT(F53,LEN(F53)-1)),CostCode,0)))</f>
        <v>0</v>
      </c>
      <c r="H53" s="24">
        <f>G53*E53</f>
        <v>0</v>
      </c>
    </row>
    <row r="54" spans="1:36" ht="15" customHeight="1" x14ac:dyDescent="0.2">
      <c r="B54" s="332" t="s">
        <v>59</v>
      </c>
      <c r="C54" s="75"/>
      <c r="D54" s="76"/>
      <c r="E54" s="75"/>
      <c r="F54" s="75"/>
      <c r="G54" s="77"/>
      <c r="H54" s="78"/>
    </row>
    <row r="55" spans="1:36" s="145" customFormat="1" ht="15" customHeight="1" x14ac:dyDescent="0.2">
      <c r="A55"/>
      <c r="B55" s="22" t="s">
        <v>348</v>
      </c>
      <c r="C55" s="22"/>
      <c r="D55" s="23" t="s">
        <v>43</v>
      </c>
      <c r="E55" s="22"/>
      <c r="F55" s="22" t="e">
        <f>NA()</f>
        <v>#N/A</v>
      </c>
      <c r="G55" s="32">
        <f>IF(ISNA(F55),0,INDEX(IF(UPPER(RIGHT(F55,1))=Low,UnitCostLow, IF(UPPER(RIGHT(F55,1))=High,UnitCostHigh,UnitCostSpecified)),MATCH(UPPER(LEFT(F55,LEN(F55)-1)),CostCode,0)))</f>
        <v>0</v>
      </c>
      <c r="H55" s="24">
        <f>G55*E55</f>
        <v>0</v>
      </c>
      <c r="I55"/>
      <c r="J55"/>
      <c r="K55"/>
      <c r="L55"/>
      <c r="M55"/>
      <c r="N55"/>
      <c r="O55"/>
      <c r="P55"/>
      <c r="Q55"/>
      <c r="R55"/>
      <c r="S55"/>
      <c r="T55"/>
      <c r="U55"/>
      <c r="V55"/>
      <c r="W55"/>
      <c r="X55"/>
      <c r="Y55"/>
      <c r="Z55"/>
      <c r="AA55"/>
      <c r="AB55"/>
      <c r="AC55"/>
      <c r="AD55"/>
      <c r="AE55"/>
      <c r="AF55"/>
      <c r="AG55"/>
      <c r="AH55"/>
      <c r="AI55"/>
      <c r="AJ55"/>
    </row>
    <row r="56" spans="1:36" s="145" customFormat="1" ht="15" customHeight="1" x14ac:dyDescent="0.2">
      <c r="A56"/>
      <c r="B56" s="22" t="s">
        <v>61</v>
      </c>
      <c r="C56" s="22"/>
      <c r="D56" s="23" t="s">
        <v>43</v>
      </c>
      <c r="E56" s="22"/>
      <c r="F56" s="22" t="e">
        <f>NA()</f>
        <v>#N/A</v>
      </c>
      <c r="G56" s="32">
        <f>IF(ISNA(F56),0,INDEX(IF(UPPER(RIGHT(F56,1))=Low,UnitCostLow, IF(UPPER(RIGHT(F56,1))=High,UnitCostHigh,UnitCostSpecified)),MATCH(UPPER(LEFT(F56,LEN(F56)-1)),CostCode,0)))</f>
        <v>0</v>
      </c>
      <c r="H56" s="24">
        <f>G56*E56</f>
        <v>0</v>
      </c>
      <c r="I56"/>
      <c r="J56"/>
      <c r="K56"/>
      <c r="L56"/>
      <c r="M56"/>
      <c r="N56"/>
      <c r="O56"/>
      <c r="P56"/>
      <c r="Q56"/>
      <c r="R56"/>
      <c r="S56"/>
      <c r="T56"/>
      <c r="U56"/>
      <c r="V56"/>
      <c r="W56"/>
      <c r="X56"/>
      <c r="Y56"/>
      <c r="Z56"/>
      <c r="AA56"/>
      <c r="AB56"/>
      <c r="AC56"/>
      <c r="AD56"/>
      <c r="AE56"/>
      <c r="AF56"/>
      <c r="AG56"/>
      <c r="AH56"/>
      <c r="AI56"/>
      <c r="AJ56"/>
    </row>
    <row r="57" spans="1:36" s="145" customFormat="1" ht="15" customHeight="1" thickBot="1" x14ac:dyDescent="0.25">
      <c r="A57"/>
      <c r="B57" s="25" t="s">
        <v>349</v>
      </c>
      <c r="C57" s="25"/>
      <c r="D57" s="26" t="s">
        <v>43</v>
      </c>
      <c r="E57" s="25"/>
      <c r="F57" s="25" t="e">
        <f>NA()</f>
        <v>#N/A</v>
      </c>
      <c r="G57" s="238">
        <f>IF(ISNA(F57),0,INDEX(IF(UPPER(RIGHT(F57,1))=Low,UnitCostLow, IF(UPPER(RIGHT(F57,1))=High,UnitCostHigh,UnitCostSpecified)),MATCH(UPPER(LEFT(F57,LEN(F57)-1)),CostCode,0)))</f>
        <v>0</v>
      </c>
      <c r="H57" s="239">
        <f>G57*E57</f>
        <v>0</v>
      </c>
      <c r="I57"/>
      <c r="J57"/>
      <c r="K57"/>
      <c r="L57"/>
      <c r="M57"/>
      <c r="N57"/>
      <c r="O57"/>
      <c r="P57"/>
      <c r="Q57"/>
      <c r="R57"/>
      <c r="S57"/>
      <c r="T57"/>
      <c r="U57"/>
      <c r="V57"/>
      <c r="W57"/>
      <c r="X57"/>
      <c r="Y57"/>
      <c r="Z57"/>
      <c r="AA57"/>
      <c r="AB57"/>
      <c r="AC57"/>
      <c r="AD57"/>
      <c r="AE57"/>
      <c r="AF57"/>
      <c r="AG57"/>
      <c r="AH57"/>
      <c r="AI57"/>
      <c r="AJ57"/>
    </row>
    <row r="58" spans="1:36" s="145" customFormat="1" ht="15" customHeight="1" x14ac:dyDescent="0.2">
      <c r="A58"/>
      <c r="B58" s="22"/>
      <c r="C58" s="22"/>
      <c r="D58" s="23"/>
      <c r="E58" s="22"/>
      <c r="F58" s="22"/>
      <c r="G58" s="198" t="s">
        <v>468</v>
      </c>
      <c r="H58" s="237">
        <f>SUM(H5:H57)+0.0001</f>
        <v>1E-4</v>
      </c>
      <c r="I58"/>
      <c r="J58"/>
      <c r="K58"/>
      <c r="L58"/>
      <c r="M58"/>
      <c r="N58"/>
      <c r="O58"/>
      <c r="P58"/>
      <c r="Q58"/>
      <c r="R58"/>
      <c r="S58"/>
      <c r="T58"/>
      <c r="U58"/>
      <c r="V58"/>
      <c r="W58"/>
      <c r="X58"/>
      <c r="Y58"/>
      <c r="Z58"/>
      <c r="AA58"/>
      <c r="AB58"/>
      <c r="AC58"/>
      <c r="AD58"/>
      <c r="AE58"/>
      <c r="AF58"/>
      <c r="AG58"/>
      <c r="AH58"/>
      <c r="AI58"/>
      <c r="AJ58"/>
    </row>
    <row r="59" spans="1:36" x14ac:dyDescent="0.2">
      <c r="D59"/>
      <c r="E59"/>
      <c r="F59"/>
    </row>
    <row r="60" spans="1:36" x14ac:dyDescent="0.2">
      <c r="D60"/>
      <c r="E60"/>
      <c r="F60"/>
    </row>
    <row r="61" spans="1:36" x14ac:dyDescent="0.2">
      <c r="D61"/>
      <c r="E61"/>
      <c r="F61"/>
    </row>
    <row r="62" spans="1:36" x14ac:dyDescent="0.2">
      <c r="D62"/>
      <c r="E62"/>
      <c r="F62"/>
    </row>
    <row r="63" spans="1:36" x14ac:dyDescent="0.2">
      <c r="D63"/>
      <c r="E63"/>
      <c r="F63"/>
    </row>
    <row r="64" spans="1:36" x14ac:dyDescent="0.2">
      <c r="E64"/>
      <c r="F64"/>
    </row>
    <row r="65" spans="4:6" x14ac:dyDescent="0.2">
      <c r="E65"/>
      <c r="F65"/>
    </row>
    <row r="66" spans="4:6" x14ac:dyDescent="0.2">
      <c r="E66"/>
      <c r="F66"/>
    </row>
    <row r="67" spans="4:6" x14ac:dyDescent="0.2">
      <c r="E67"/>
      <c r="F67"/>
    </row>
    <row r="68" spans="4:6" x14ac:dyDescent="0.2">
      <c r="E68"/>
      <c r="F68"/>
    </row>
    <row r="69" spans="4:6" x14ac:dyDescent="0.2">
      <c r="E69"/>
      <c r="F69"/>
    </row>
    <row r="70" spans="4:6" x14ac:dyDescent="0.2">
      <c r="E70"/>
      <c r="F70"/>
    </row>
    <row r="71" spans="4:6" x14ac:dyDescent="0.2">
      <c r="D71"/>
      <c r="E71"/>
      <c r="F71"/>
    </row>
    <row r="72" spans="4:6" x14ac:dyDescent="0.2">
      <c r="D72"/>
      <c r="E72"/>
      <c r="F72"/>
    </row>
    <row r="73" spans="4:6" x14ac:dyDescent="0.2">
      <c r="D73"/>
      <c r="E73"/>
      <c r="F73"/>
    </row>
    <row r="74" spans="4:6" x14ac:dyDescent="0.2">
      <c r="D74"/>
      <c r="E74"/>
      <c r="F74"/>
    </row>
    <row r="75" spans="4:6" x14ac:dyDescent="0.2">
      <c r="D75"/>
      <c r="E75"/>
      <c r="F75"/>
    </row>
    <row r="76" spans="4:6" x14ac:dyDescent="0.2">
      <c r="D76"/>
      <c r="E76"/>
      <c r="F76"/>
    </row>
    <row r="77" spans="4:6" x14ac:dyDescent="0.2">
      <c r="D77"/>
      <c r="E77"/>
      <c r="F77"/>
    </row>
    <row r="78" spans="4:6" x14ac:dyDescent="0.2">
      <c r="D78"/>
      <c r="E78"/>
      <c r="F78"/>
    </row>
    <row r="79" spans="4:6" x14ac:dyDescent="0.2">
      <c r="D79"/>
      <c r="E79"/>
      <c r="F79"/>
    </row>
    <row r="80" spans="4:6" x14ac:dyDescent="0.2">
      <c r="D80"/>
      <c r="E80"/>
      <c r="F80"/>
    </row>
    <row r="81" spans="4:6" x14ac:dyDescent="0.2">
      <c r="D81"/>
      <c r="E81"/>
      <c r="F81"/>
    </row>
    <row r="82" spans="4:6" x14ac:dyDescent="0.2">
      <c r="D82"/>
      <c r="E82"/>
      <c r="F82"/>
    </row>
    <row r="83" spans="4:6" x14ac:dyDescent="0.2">
      <c r="D83"/>
      <c r="E83"/>
      <c r="F83"/>
    </row>
    <row r="84" spans="4:6" x14ac:dyDescent="0.2">
      <c r="D84"/>
      <c r="E84"/>
      <c r="F84"/>
    </row>
    <row r="85" spans="4:6" x14ac:dyDescent="0.2">
      <c r="D85"/>
      <c r="E85"/>
      <c r="F85"/>
    </row>
    <row r="86" spans="4:6" x14ac:dyDescent="0.2">
      <c r="D86"/>
      <c r="E86"/>
      <c r="F86"/>
    </row>
    <row r="87" spans="4:6" x14ac:dyDescent="0.2">
      <c r="D87"/>
      <c r="E87"/>
      <c r="F87"/>
    </row>
    <row r="88" spans="4:6" x14ac:dyDescent="0.2">
      <c r="D88"/>
      <c r="E88"/>
      <c r="F88"/>
    </row>
    <row r="89" spans="4:6" x14ac:dyDescent="0.2">
      <c r="D89"/>
      <c r="E89"/>
      <c r="F89"/>
    </row>
    <row r="90" spans="4:6" x14ac:dyDescent="0.2">
      <c r="D90"/>
      <c r="E90"/>
      <c r="F90"/>
    </row>
    <row r="91" spans="4:6" x14ac:dyDescent="0.2">
      <c r="D91"/>
      <c r="E91"/>
      <c r="F91"/>
    </row>
    <row r="92" spans="4:6" x14ac:dyDescent="0.2">
      <c r="D92"/>
      <c r="E92"/>
      <c r="F92"/>
    </row>
    <row r="93" spans="4:6" x14ac:dyDescent="0.2">
      <c r="D93"/>
      <c r="E93"/>
      <c r="F93"/>
    </row>
    <row r="94" spans="4:6" x14ac:dyDescent="0.2">
      <c r="D94"/>
      <c r="E94"/>
      <c r="F94"/>
    </row>
    <row r="95" spans="4:6" x14ac:dyDescent="0.2">
      <c r="D95"/>
      <c r="E95"/>
      <c r="F95"/>
    </row>
    <row r="96" spans="4:6" x14ac:dyDescent="0.2">
      <c r="D96"/>
      <c r="E96"/>
      <c r="F96"/>
    </row>
    <row r="97" spans="4:6" x14ac:dyDescent="0.2">
      <c r="D97"/>
      <c r="E97"/>
      <c r="F97"/>
    </row>
    <row r="98" spans="4:6" x14ac:dyDescent="0.2">
      <c r="D98"/>
      <c r="E98"/>
      <c r="F98"/>
    </row>
    <row r="99" spans="4:6" x14ac:dyDescent="0.2">
      <c r="D99"/>
      <c r="E99"/>
      <c r="F99"/>
    </row>
    <row r="100" spans="4:6" x14ac:dyDescent="0.2">
      <c r="D100"/>
      <c r="E100"/>
      <c r="F100"/>
    </row>
    <row r="101" spans="4:6" x14ac:dyDescent="0.2">
      <c r="D101"/>
      <c r="E101"/>
      <c r="F101"/>
    </row>
    <row r="102" spans="4:6" x14ac:dyDescent="0.2">
      <c r="D102"/>
      <c r="E102"/>
      <c r="F102"/>
    </row>
    <row r="103" spans="4:6" x14ac:dyDescent="0.2">
      <c r="D103"/>
      <c r="E103"/>
      <c r="F103"/>
    </row>
    <row r="104" spans="4:6" x14ac:dyDescent="0.2">
      <c r="D104"/>
      <c r="E104"/>
      <c r="F104"/>
    </row>
    <row r="105" spans="4:6" x14ac:dyDescent="0.2">
      <c r="D105"/>
      <c r="E105"/>
      <c r="F105"/>
    </row>
    <row r="106" spans="4:6" x14ac:dyDescent="0.2">
      <c r="D106"/>
      <c r="E106"/>
      <c r="F106"/>
    </row>
    <row r="107" spans="4:6" x14ac:dyDescent="0.2">
      <c r="D107"/>
      <c r="E107"/>
      <c r="F107"/>
    </row>
    <row r="108" spans="4:6" x14ac:dyDescent="0.2">
      <c r="D108"/>
      <c r="E108"/>
      <c r="F108"/>
    </row>
    <row r="109" spans="4:6" x14ac:dyDescent="0.2">
      <c r="D109"/>
      <c r="E109"/>
      <c r="F109"/>
    </row>
    <row r="110" spans="4:6" x14ac:dyDescent="0.2">
      <c r="D110"/>
      <c r="E110"/>
      <c r="F110"/>
    </row>
    <row r="111" spans="4:6" x14ac:dyDescent="0.2">
      <c r="D111"/>
      <c r="E111"/>
      <c r="F111"/>
    </row>
    <row r="112" spans="4:6" x14ac:dyDescent="0.2">
      <c r="D112"/>
      <c r="E112"/>
      <c r="F112"/>
    </row>
    <row r="113" spans="4:6" x14ac:dyDescent="0.2">
      <c r="D113"/>
      <c r="E113"/>
      <c r="F113"/>
    </row>
    <row r="114" spans="4:6" x14ac:dyDescent="0.2">
      <c r="D114"/>
      <c r="E114"/>
      <c r="F114"/>
    </row>
    <row r="115" spans="4:6" x14ac:dyDescent="0.2">
      <c r="D115"/>
      <c r="E115"/>
      <c r="F115"/>
    </row>
    <row r="116" spans="4:6" x14ac:dyDescent="0.2">
      <c r="D116"/>
      <c r="E116"/>
      <c r="F116"/>
    </row>
    <row r="117" spans="4:6" x14ac:dyDescent="0.2">
      <c r="D117"/>
      <c r="E117"/>
      <c r="F117"/>
    </row>
    <row r="118" spans="4:6" x14ac:dyDescent="0.2">
      <c r="D118"/>
      <c r="E118"/>
      <c r="F118"/>
    </row>
    <row r="119" spans="4:6" x14ac:dyDescent="0.2">
      <c r="D119"/>
      <c r="E119"/>
      <c r="F119"/>
    </row>
    <row r="120" spans="4:6" x14ac:dyDescent="0.2">
      <c r="D120"/>
      <c r="E120"/>
      <c r="F120"/>
    </row>
    <row r="121" spans="4:6" x14ac:dyDescent="0.2">
      <c r="D121"/>
      <c r="E121"/>
      <c r="F121"/>
    </row>
    <row r="122" spans="4:6" x14ac:dyDescent="0.2">
      <c r="D122"/>
      <c r="E122"/>
      <c r="F122"/>
    </row>
    <row r="123" spans="4:6" x14ac:dyDescent="0.2">
      <c r="D123"/>
      <c r="E123"/>
      <c r="F123"/>
    </row>
    <row r="124" spans="4:6" x14ac:dyDescent="0.2">
      <c r="D124"/>
      <c r="E124"/>
      <c r="F124"/>
    </row>
    <row r="125" spans="4:6" x14ac:dyDescent="0.2">
      <c r="D125"/>
      <c r="E125"/>
      <c r="F125"/>
    </row>
    <row r="126" spans="4:6" x14ac:dyDescent="0.2">
      <c r="D126"/>
      <c r="E126"/>
      <c r="F126"/>
    </row>
    <row r="127" spans="4:6" x14ac:dyDescent="0.2">
      <c r="D127"/>
      <c r="E127"/>
      <c r="F127"/>
    </row>
    <row r="128" spans="4:6" x14ac:dyDescent="0.2">
      <c r="D128"/>
      <c r="E128"/>
      <c r="F128"/>
    </row>
    <row r="129" spans="5:6" x14ac:dyDescent="0.2">
      <c r="E129"/>
      <c r="F129"/>
    </row>
    <row r="130" spans="5:6" x14ac:dyDescent="0.2">
      <c r="E130"/>
      <c r="F130"/>
    </row>
    <row r="131" spans="5:6" x14ac:dyDescent="0.2">
      <c r="E131"/>
      <c r="F131"/>
    </row>
    <row r="132" spans="5:6" x14ac:dyDescent="0.2">
      <c r="E132"/>
      <c r="F132"/>
    </row>
    <row r="133" spans="5:6" x14ac:dyDescent="0.2">
      <c r="E133"/>
      <c r="F133"/>
    </row>
    <row r="134" spans="5:6" x14ac:dyDescent="0.2">
      <c r="E134"/>
      <c r="F134"/>
    </row>
    <row r="135" spans="5:6" x14ac:dyDescent="0.2">
      <c r="E135"/>
      <c r="F135"/>
    </row>
    <row r="136" spans="5:6" x14ac:dyDescent="0.2">
      <c r="E136"/>
      <c r="F136"/>
    </row>
    <row r="137" spans="5:6" x14ac:dyDescent="0.2">
      <c r="E137"/>
      <c r="F137"/>
    </row>
    <row r="138" spans="5:6" x14ac:dyDescent="0.2">
      <c r="E138"/>
      <c r="F138"/>
    </row>
    <row r="139" spans="5:6" x14ac:dyDescent="0.2">
      <c r="E139"/>
      <c r="F139"/>
    </row>
    <row r="140" spans="5:6" x14ac:dyDescent="0.2">
      <c r="E140"/>
      <c r="F140"/>
    </row>
    <row r="141" spans="5:6" x14ac:dyDescent="0.2">
      <c r="E141"/>
      <c r="F141"/>
    </row>
    <row r="142" spans="5:6" x14ac:dyDescent="0.2">
      <c r="E142"/>
      <c r="F142"/>
    </row>
    <row r="143" spans="5:6" x14ac:dyDescent="0.2">
      <c r="E143"/>
      <c r="F143"/>
    </row>
    <row r="144" spans="5:6" x14ac:dyDescent="0.2">
      <c r="E144"/>
      <c r="F144"/>
    </row>
    <row r="145" spans="5:6" x14ac:dyDescent="0.2">
      <c r="E145"/>
      <c r="F145"/>
    </row>
    <row r="146" spans="5:6" x14ac:dyDescent="0.2">
      <c r="E146"/>
      <c r="F146"/>
    </row>
    <row r="147" spans="5:6" x14ac:dyDescent="0.2">
      <c r="E147"/>
      <c r="F147"/>
    </row>
    <row r="148" spans="5:6" x14ac:dyDescent="0.2">
      <c r="E148"/>
      <c r="F148"/>
    </row>
    <row r="149" spans="5:6" x14ac:dyDescent="0.2">
      <c r="E149"/>
      <c r="F149"/>
    </row>
    <row r="150" spans="5:6" x14ac:dyDescent="0.2">
      <c r="E150"/>
      <c r="F150"/>
    </row>
    <row r="151" spans="5:6" x14ac:dyDescent="0.2">
      <c r="E151"/>
      <c r="F151"/>
    </row>
    <row r="152" spans="5:6" x14ac:dyDescent="0.2">
      <c r="E152"/>
      <c r="F152"/>
    </row>
    <row r="153" spans="5:6" x14ac:dyDescent="0.2">
      <c r="E153"/>
      <c r="F153"/>
    </row>
    <row r="154" spans="5:6" x14ac:dyDescent="0.2">
      <c r="E154"/>
      <c r="F154"/>
    </row>
    <row r="155" spans="5:6" x14ac:dyDescent="0.2">
      <c r="E155"/>
      <c r="F155"/>
    </row>
    <row r="156" spans="5:6" x14ac:dyDescent="0.2">
      <c r="E156"/>
      <c r="F156"/>
    </row>
    <row r="157" spans="5:6" x14ac:dyDescent="0.2">
      <c r="E157"/>
      <c r="F157"/>
    </row>
    <row r="158" spans="5:6" x14ac:dyDescent="0.2">
      <c r="E158"/>
      <c r="F158"/>
    </row>
    <row r="159" spans="5:6" x14ac:dyDescent="0.2">
      <c r="E159"/>
      <c r="F159"/>
    </row>
    <row r="160" spans="5:6" x14ac:dyDescent="0.2">
      <c r="E160"/>
      <c r="F160"/>
    </row>
    <row r="161" spans="5:6" x14ac:dyDescent="0.2">
      <c r="E161"/>
      <c r="F161"/>
    </row>
    <row r="162" spans="5:6" x14ac:dyDescent="0.2">
      <c r="E162"/>
      <c r="F162"/>
    </row>
    <row r="163" spans="5:6" x14ac:dyDescent="0.2">
      <c r="E163"/>
      <c r="F163"/>
    </row>
    <row r="164" spans="5:6" x14ac:dyDescent="0.2">
      <c r="E164"/>
      <c r="F164"/>
    </row>
    <row r="165" spans="5:6" x14ac:dyDescent="0.2">
      <c r="E165"/>
      <c r="F165"/>
    </row>
    <row r="166" spans="5:6" x14ac:dyDescent="0.2">
      <c r="E166"/>
      <c r="F166"/>
    </row>
    <row r="167" spans="5:6" x14ac:dyDescent="0.2">
      <c r="E167"/>
      <c r="F167"/>
    </row>
    <row r="168" spans="5:6" x14ac:dyDescent="0.2">
      <c r="E168"/>
      <c r="F168"/>
    </row>
    <row r="169" spans="5:6" x14ac:dyDescent="0.2">
      <c r="E169"/>
      <c r="F169"/>
    </row>
    <row r="170" spans="5:6" x14ac:dyDescent="0.2">
      <c r="E170"/>
      <c r="F170"/>
    </row>
    <row r="171" spans="5:6" x14ac:dyDescent="0.2">
      <c r="E171"/>
      <c r="F171"/>
    </row>
    <row r="172" spans="5:6" x14ac:dyDescent="0.2">
      <c r="E172"/>
      <c r="F172"/>
    </row>
    <row r="173" spans="5:6" x14ac:dyDescent="0.2">
      <c r="E173"/>
      <c r="F173"/>
    </row>
    <row r="174" spans="5:6" x14ac:dyDescent="0.2">
      <c r="E174"/>
      <c r="F174"/>
    </row>
    <row r="175" spans="5:6" x14ac:dyDescent="0.2">
      <c r="E175"/>
      <c r="F175"/>
    </row>
    <row r="176" spans="5:6" x14ac:dyDescent="0.2">
      <c r="E176"/>
      <c r="F176"/>
    </row>
    <row r="177" spans="5:6" x14ac:dyDescent="0.2">
      <c r="E177"/>
      <c r="F177"/>
    </row>
    <row r="178" spans="5:6" x14ac:dyDescent="0.2">
      <c r="E178"/>
      <c r="F178"/>
    </row>
    <row r="179" spans="5:6" x14ac:dyDescent="0.2">
      <c r="E179"/>
      <c r="F179"/>
    </row>
    <row r="180" spans="5:6" x14ac:dyDescent="0.2">
      <c r="E180"/>
      <c r="F180"/>
    </row>
    <row r="181" spans="5:6" x14ac:dyDescent="0.2">
      <c r="E181"/>
      <c r="F181"/>
    </row>
    <row r="182" spans="5:6" x14ac:dyDescent="0.2">
      <c r="E182"/>
      <c r="F182"/>
    </row>
    <row r="183" spans="5:6" x14ac:dyDescent="0.2">
      <c r="E183"/>
      <c r="F183"/>
    </row>
    <row r="184" spans="5:6" x14ac:dyDescent="0.2">
      <c r="E184"/>
      <c r="F184"/>
    </row>
    <row r="185" spans="5:6" x14ac:dyDescent="0.2">
      <c r="E185"/>
      <c r="F185"/>
    </row>
    <row r="186" spans="5:6" x14ac:dyDescent="0.2">
      <c r="E186"/>
      <c r="F186"/>
    </row>
    <row r="187" spans="5:6" x14ac:dyDescent="0.2">
      <c r="E187"/>
      <c r="F187"/>
    </row>
    <row r="188" spans="5:6" x14ac:dyDescent="0.2">
      <c r="E188"/>
      <c r="F188"/>
    </row>
    <row r="189" spans="5:6" x14ac:dyDescent="0.2">
      <c r="E189"/>
      <c r="F189"/>
    </row>
    <row r="190" spans="5:6" x14ac:dyDescent="0.2">
      <c r="E190"/>
      <c r="F190"/>
    </row>
    <row r="191" spans="5:6" x14ac:dyDescent="0.2">
      <c r="E191"/>
      <c r="F191"/>
    </row>
    <row r="192" spans="5:6" x14ac:dyDescent="0.2">
      <c r="E192"/>
      <c r="F192"/>
    </row>
    <row r="193" spans="5:6" x14ac:dyDescent="0.2">
      <c r="E193"/>
      <c r="F193"/>
    </row>
    <row r="194" spans="5:6" x14ac:dyDescent="0.2">
      <c r="E194"/>
      <c r="F194"/>
    </row>
    <row r="195" spans="5:6" x14ac:dyDescent="0.2">
      <c r="E195"/>
      <c r="F195"/>
    </row>
    <row r="196" spans="5:6" x14ac:dyDescent="0.2">
      <c r="E196"/>
      <c r="F196"/>
    </row>
    <row r="197" spans="5:6" x14ac:dyDescent="0.2">
      <c r="E197"/>
      <c r="F197"/>
    </row>
    <row r="198" spans="5:6" x14ac:dyDescent="0.2">
      <c r="E198"/>
      <c r="F198"/>
    </row>
    <row r="199" spans="5:6" x14ac:dyDescent="0.2">
      <c r="E199"/>
      <c r="F199"/>
    </row>
    <row r="200" spans="5:6" x14ac:dyDescent="0.2">
      <c r="E200"/>
      <c r="F200"/>
    </row>
    <row r="201" spans="5:6" x14ac:dyDescent="0.2">
      <c r="E201"/>
      <c r="F201"/>
    </row>
    <row r="202" spans="5:6" x14ac:dyDescent="0.2">
      <c r="E202"/>
      <c r="F202"/>
    </row>
    <row r="203" spans="5:6" x14ac:dyDescent="0.2">
      <c r="E203"/>
      <c r="F203"/>
    </row>
    <row r="204" spans="5:6" x14ac:dyDescent="0.2">
      <c r="E204"/>
      <c r="F204"/>
    </row>
    <row r="205" spans="5:6" x14ac:dyDescent="0.2">
      <c r="E205"/>
      <c r="F205"/>
    </row>
    <row r="206" spans="5:6" x14ac:dyDescent="0.2">
      <c r="E206"/>
      <c r="F206"/>
    </row>
    <row r="207" spans="5:6" x14ac:dyDescent="0.2">
      <c r="E207"/>
      <c r="F207"/>
    </row>
    <row r="208" spans="5:6" x14ac:dyDescent="0.2">
      <c r="E208"/>
      <c r="F208"/>
    </row>
    <row r="209" spans="5:6" x14ac:dyDescent="0.2">
      <c r="E209"/>
      <c r="F209"/>
    </row>
    <row r="210" spans="5:6" x14ac:dyDescent="0.2">
      <c r="E210"/>
      <c r="F210"/>
    </row>
    <row r="211" spans="5:6" x14ac:dyDescent="0.2">
      <c r="E211"/>
      <c r="F211"/>
    </row>
    <row r="212" spans="5:6" x14ac:dyDescent="0.2">
      <c r="E212"/>
      <c r="F212"/>
    </row>
    <row r="213" spans="5:6" x14ac:dyDescent="0.2">
      <c r="E213"/>
      <c r="F213"/>
    </row>
    <row r="214" spans="5:6" x14ac:dyDescent="0.2">
      <c r="E214"/>
      <c r="F214"/>
    </row>
    <row r="215" spans="5:6" x14ac:dyDescent="0.2">
      <c r="E215"/>
      <c r="F215"/>
    </row>
    <row r="216" spans="5:6" x14ac:dyDescent="0.2">
      <c r="E216"/>
      <c r="F216"/>
    </row>
    <row r="217" spans="5:6" x14ac:dyDescent="0.2">
      <c r="E217"/>
      <c r="F217"/>
    </row>
    <row r="218" spans="5:6" x14ac:dyDescent="0.2">
      <c r="E218"/>
      <c r="F218"/>
    </row>
    <row r="219" spans="5:6" x14ac:dyDescent="0.2">
      <c r="E219"/>
      <c r="F219"/>
    </row>
    <row r="220" spans="5:6" x14ac:dyDescent="0.2">
      <c r="E220"/>
      <c r="F220"/>
    </row>
    <row r="221" spans="5:6" x14ac:dyDescent="0.2">
      <c r="E221"/>
      <c r="F221"/>
    </row>
    <row r="222" spans="5:6" x14ac:dyDescent="0.2">
      <c r="E222"/>
      <c r="F222"/>
    </row>
    <row r="223" spans="5:6" x14ac:dyDescent="0.2">
      <c r="E223"/>
      <c r="F223"/>
    </row>
    <row r="224" spans="5:6" x14ac:dyDescent="0.2">
      <c r="E224"/>
      <c r="F224"/>
    </row>
    <row r="225" spans="5:6" x14ac:dyDescent="0.2">
      <c r="E225"/>
      <c r="F225"/>
    </row>
    <row r="226" spans="5:6" x14ac:dyDescent="0.2">
      <c r="E226"/>
      <c r="F226"/>
    </row>
    <row r="227" spans="5:6" x14ac:dyDescent="0.2">
      <c r="E227"/>
      <c r="F227"/>
    </row>
    <row r="228" spans="5:6" x14ac:dyDescent="0.2">
      <c r="E228"/>
      <c r="F228"/>
    </row>
    <row r="229" spans="5:6" x14ac:dyDescent="0.2">
      <c r="E229"/>
      <c r="F229"/>
    </row>
    <row r="230" spans="5:6" x14ac:dyDescent="0.2">
      <c r="E230"/>
      <c r="F230"/>
    </row>
    <row r="231" spans="5:6" x14ac:dyDescent="0.2">
      <c r="E231"/>
      <c r="F231"/>
    </row>
    <row r="232" spans="5:6" x14ac:dyDescent="0.2">
      <c r="E232"/>
      <c r="F232"/>
    </row>
    <row r="233" spans="5:6" x14ac:dyDescent="0.2">
      <c r="E233"/>
      <c r="F233"/>
    </row>
    <row r="234" spans="5:6" x14ac:dyDescent="0.2">
      <c r="E234"/>
      <c r="F234"/>
    </row>
    <row r="235" spans="5:6" x14ac:dyDescent="0.2">
      <c r="E235"/>
      <c r="F235"/>
    </row>
    <row r="236" spans="5:6" x14ac:dyDescent="0.2">
      <c r="E236"/>
      <c r="F236"/>
    </row>
    <row r="237" spans="5:6" x14ac:dyDescent="0.2">
      <c r="E237"/>
      <c r="F237"/>
    </row>
    <row r="238" spans="5:6" x14ac:dyDescent="0.2">
      <c r="E238"/>
      <c r="F238"/>
    </row>
    <row r="239" spans="5:6" x14ac:dyDescent="0.2">
      <c r="E239"/>
      <c r="F239"/>
    </row>
    <row r="240" spans="5:6" x14ac:dyDescent="0.2">
      <c r="E240"/>
      <c r="F240"/>
    </row>
    <row r="241" spans="5:6" x14ac:dyDescent="0.2">
      <c r="E241"/>
      <c r="F241"/>
    </row>
    <row r="242" spans="5:6" x14ac:dyDescent="0.2">
      <c r="E242"/>
      <c r="F242"/>
    </row>
    <row r="243" spans="5:6" x14ac:dyDescent="0.2">
      <c r="E243"/>
      <c r="F243"/>
    </row>
    <row r="244" spans="5:6" x14ac:dyDescent="0.2">
      <c r="E244"/>
      <c r="F244"/>
    </row>
    <row r="245" spans="5:6" x14ac:dyDescent="0.2">
      <c r="E245"/>
      <c r="F245"/>
    </row>
    <row r="246" spans="5:6" x14ac:dyDescent="0.2">
      <c r="E246"/>
      <c r="F246"/>
    </row>
    <row r="247" spans="5:6" x14ac:dyDescent="0.2">
      <c r="E247"/>
      <c r="F247"/>
    </row>
    <row r="248" spans="5:6" x14ac:dyDescent="0.2">
      <c r="E248"/>
      <c r="F248"/>
    </row>
    <row r="249" spans="5:6" x14ac:dyDescent="0.2">
      <c r="E249"/>
      <c r="F249"/>
    </row>
    <row r="250" spans="5:6" x14ac:dyDescent="0.2">
      <c r="E250"/>
      <c r="F250"/>
    </row>
    <row r="251" spans="5:6" x14ac:dyDescent="0.2">
      <c r="E251"/>
      <c r="F251"/>
    </row>
    <row r="252" spans="5:6" x14ac:dyDescent="0.2">
      <c r="E252"/>
      <c r="F252"/>
    </row>
    <row r="253" spans="5:6" x14ac:dyDescent="0.2">
      <c r="E253"/>
      <c r="F253"/>
    </row>
    <row r="254" spans="5:6" x14ac:dyDescent="0.2">
      <c r="E254"/>
      <c r="F254"/>
    </row>
    <row r="255" spans="5:6" x14ac:dyDescent="0.2">
      <c r="E255"/>
      <c r="F255"/>
    </row>
    <row r="256" spans="5:6" x14ac:dyDescent="0.2">
      <c r="E256"/>
      <c r="F256"/>
    </row>
    <row r="257" spans="5:6" x14ac:dyDescent="0.2">
      <c r="E257"/>
      <c r="F257"/>
    </row>
    <row r="258" spans="5:6" x14ac:dyDescent="0.2">
      <c r="E258"/>
      <c r="F258"/>
    </row>
    <row r="259" spans="5:6" x14ac:dyDescent="0.2">
      <c r="E259"/>
      <c r="F259"/>
    </row>
    <row r="260" spans="5:6" x14ac:dyDescent="0.2">
      <c r="E260"/>
      <c r="F260"/>
    </row>
    <row r="261" spans="5:6" x14ac:dyDescent="0.2">
      <c r="E261"/>
      <c r="F261"/>
    </row>
    <row r="262" spans="5:6" x14ac:dyDescent="0.2">
      <c r="E262"/>
      <c r="F262"/>
    </row>
    <row r="263" spans="5:6" x14ac:dyDescent="0.2">
      <c r="E263"/>
      <c r="F263"/>
    </row>
    <row r="264" spans="5:6" x14ac:dyDescent="0.2">
      <c r="E264"/>
      <c r="F264"/>
    </row>
    <row r="265" spans="5:6" x14ac:dyDescent="0.2">
      <c r="E265"/>
      <c r="F265"/>
    </row>
    <row r="266" spans="5:6" x14ac:dyDescent="0.2">
      <c r="E266"/>
      <c r="F266"/>
    </row>
    <row r="267" spans="5:6" x14ac:dyDescent="0.2">
      <c r="E267"/>
      <c r="F267"/>
    </row>
    <row r="268" spans="5:6" x14ac:dyDescent="0.2">
      <c r="E268"/>
      <c r="F268"/>
    </row>
    <row r="269" spans="5:6" x14ac:dyDescent="0.2">
      <c r="E269"/>
      <c r="F269"/>
    </row>
    <row r="270" spans="5:6" x14ac:dyDescent="0.2">
      <c r="E270"/>
      <c r="F270"/>
    </row>
    <row r="271" spans="5:6" x14ac:dyDescent="0.2">
      <c r="E271"/>
      <c r="F271"/>
    </row>
    <row r="272" spans="5:6" x14ac:dyDescent="0.2">
      <c r="E272"/>
      <c r="F272"/>
    </row>
    <row r="273" spans="5:6" x14ac:dyDescent="0.2">
      <c r="E273"/>
      <c r="F273"/>
    </row>
    <row r="274" spans="5:6" x14ac:dyDescent="0.2">
      <c r="E274"/>
      <c r="F274"/>
    </row>
    <row r="275" spans="5:6" x14ac:dyDescent="0.2">
      <c r="E275"/>
      <c r="F275"/>
    </row>
    <row r="276" spans="5:6" x14ac:dyDescent="0.2">
      <c r="E276"/>
      <c r="F276"/>
    </row>
    <row r="277" spans="5:6" x14ac:dyDescent="0.2">
      <c r="E277"/>
      <c r="F277"/>
    </row>
    <row r="278" spans="5:6" x14ac:dyDescent="0.2">
      <c r="E278"/>
      <c r="F278"/>
    </row>
    <row r="279" spans="5:6" x14ac:dyDescent="0.2">
      <c r="E279"/>
      <c r="F279"/>
    </row>
    <row r="280" spans="5:6" x14ac:dyDescent="0.2">
      <c r="E280"/>
      <c r="F280"/>
    </row>
    <row r="281" spans="5:6" x14ac:dyDescent="0.2">
      <c r="E281"/>
      <c r="F281"/>
    </row>
    <row r="282" spans="5:6" x14ac:dyDescent="0.2">
      <c r="E282"/>
      <c r="F282"/>
    </row>
    <row r="283" spans="5:6" x14ac:dyDescent="0.2">
      <c r="E283"/>
      <c r="F283"/>
    </row>
    <row r="284" spans="5:6" x14ac:dyDescent="0.2">
      <c r="E284"/>
      <c r="F284"/>
    </row>
    <row r="285" spans="5:6" x14ac:dyDescent="0.2">
      <c r="E285"/>
      <c r="F285"/>
    </row>
    <row r="286" spans="5:6" x14ac:dyDescent="0.2">
      <c r="E286"/>
      <c r="F286"/>
    </row>
    <row r="287" spans="5:6" x14ac:dyDescent="0.2">
      <c r="E287"/>
      <c r="F287"/>
    </row>
    <row r="288" spans="5:6" x14ac:dyDescent="0.2">
      <c r="E288"/>
      <c r="F288"/>
    </row>
    <row r="289" spans="5:6" x14ac:dyDescent="0.2">
      <c r="E289"/>
      <c r="F289"/>
    </row>
    <row r="290" spans="5:6" x14ac:dyDescent="0.2">
      <c r="E290"/>
      <c r="F290"/>
    </row>
    <row r="291" spans="5:6" x14ac:dyDescent="0.2">
      <c r="E291"/>
      <c r="F291"/>
    </row>
    <row r="292" spans="5:6" x14ac:dyDescent="0.2">
      <c r="E292"/>
      <c r="F292"/>
    </row>
    <row r="293" spans="5:6" x14ac:dyDescent="0.2">
      <c r="E293"/>
      <c r="F293"/>
    </row>
    <row r="294" spans="5:6" x14ac:dyDescent="0.2">
      <c r="E294"/>
      <c r="F294"/>
    </row>
    <row r="295" spans="5:6" x14ac:dyDescent="0.2">
      <c r="E295"/>
      <c r="F295"/>
    </row>
    <row r="296" spans="5:6" x14ac:dyDescent="0.2">
      <c r="E296"/>
      <c r="F296"/>
    </row>
    <row r="297" spans="5:6" x14ac:dyDescent="0.2">
      <c r="E297"/>
      <c r="F297"/>
    </row>
    <row r="298" spans="5:6" x14ac:dyDescent="0.2">
      <c r="E298"/>
      <c r="F298"/>
    </row>
    <row r="299" spans="5:6" x14ac:dyDescent="0.2">
      <c r="E299"/>
      <c r="F299"/>
    </row>
    <row r="300" spans="5:6" x14ac:dyDescent="0.2">
      <c r="E300"/>
      <c r="F300"/>
    </row>
    <row r="301" spans="5:6" x14ac:dyDescent="0.2">
      <c r="E301"/>
      <c r="F301"/>
    </row>
    <row r="302" spans="5:6" x14ac:dyDescent="0.2">
      <c r="E302"/>
      <c r="F302"/>
    </row>
    <row r="303" spans="5:6" x14ac:dyDescent="0.2">
      <c r="E303"/>
      <c r="F303"/>
    </row>
    <row r="304" spans="5:6" x14ac:dyDescent="0.2">
      <c r="E304"/>
      <c r="F304"/>
    </row>
    <row r="305" spans="5:6" x14ac:dyDescent="0.2">
      <c r="E305"/>
      <c r="F305"/>
    </row>
    <row r="306" spans="5:6" x14ac:dyDescent="0.2">
      <c r="E306"/>
      <c r="F306"/>
    </row>
    <row r="307" spans="5:6" x14ac:dyDescent="0.2">
      <c r="E307"/>
      <c r="F307"/>
    </row>
    <row r="308" spans="5:6" x14ac:dyDescent="0.2">
      <c r="E308"/>
      <c r="F308"/>
    </row>
    <row r="309" spans="5:6" x14ac:dyDescent="0.2">
      <c r="E309"/>
      <c r="F309"/>
    </row>
    <row r="310" spans="5:6" x14ac:dyDescent="0.2">
      <c r="E310"/>
      <c r="F310"/>
    </row>
    <row r="311" spans="5:6" x14ac:dyDescent="0.2">
      <c r="E311"/>
      <c r="F311"/>
    </row>
    <row r="312" spans="5:6" x14ac:dyDescent="0.2">
      <c r="E312"/>
      <c r="F312"/>
    </row>
    <row r="313" spans="5:6" x14ac:dyDescent="0.2">
      <c r="E313"/>
      <c r="F313"/>
    </row>
    <row r="314" spans="5:6" x14ac:dyDescent="0.2">
      <c r="E314"/>
      <c r="F314"/>
    </row>
    <row r="315" spans="5:6" x14ac:dyDescent="0.2">
      <c r="E315"/>
      <c r="F315"/>
    </row>
    <row r="316" spans="5:6" x14ac:dyDescent="0.2">
      <c r="E316"/>
      <c r="F316"/>
    </row>
    <row r="317" spans="5:6" x14ac:dyDescent="0.2">
      <c r="E317"/>
      <c r="F317"/>
    </row>
    <row r="318" spans="5:6" x14ac:dyDescent="0.2">
      <c r="E318"/>
      <c r="F318"/>
    </row>
    <row r="319" spans="5:6" x14ac:dyDescent="0.2">
      <c r="E319"/>
      <c r="F319"/>
    </row>
    <row r="320" spans="5:6" x14ac:dyDescent="0.2">
      <c r="E320"/>
      <c r="F320"/>
    </row>
    <row r="321" spans="5:6" x14ac:dyDescent="0.2">
      <c r="E321"/>
      <c r="F321"/>
    </row>
    <row r="322" spans="5:6" x14ac:dyDescent="0.2">
      <c r="E322"/>
      <c r="F322"/>
    </row>
    <row r="323" spans="5:6" x14ac:dyDescent="0.2">
      <c r="E323"/>
      <c r="F323"/>
    </row>
    <row r="324" spans="5:6" x14ac:dyDescent="0.2">
      <c r="E324"/>
      <c r="F324"/>
    </row>
    <row r="325" spans="5:6" x14ac:dyDescent="0.2">
      <c r="E325"/>
      <c r="F325"/>
    </row>
    <row r="326" spans="5:6" x14ac:dyDescent="0.2">
      <c r="E326"/>
      <c r="F326"/>
    </row>
    <row r="327" spans="5:6" x14ac:dyDescent="0.2">
      <c r="E327"/>
      <c r="F327"/>
    </row>
    <row r="328" spans="5:6" x14ac:dyDescent="0.2">
      <c r="E328"/>
      <c r="F328"/>
    </row>
    <row r="329" spans="5:6" x14ac:dyDescent="0.2">
      <c r="E329"/>
      <c r="F329"/>
    </row>
    <row r="330" spans="5:6" x14ac:dyDescent="0.2">
      <c r="E330"/>
      <c r="F330"/>
    </row>
    <row r="331" spans="5:6" x14ac:dyDescent="0.2">
      <c r="E331"/>
      <c r="F331"/>
    </row>
    <row r="332" spans="5:6" x14ac:dyDescent="0.2">
      <c r="E332"/>
      <c r="F332"/>
    </row>
    <row r="333" spans="5:6" x14ac:dyDescent="0.2">
      <c r="E333"/>
      <c r="F333"/>
    </row>
    <row r="334" spans="5:6" x14ac:dyDescent="0.2">
      <c r="E334"/>
      <c r="F334"/>
    </row>
    <row r="335" spans="5:6" x14ac:dyDescent="0.2">
      <c r="E335"/>
      <c r="F335"/>
    </row>
    <row r="336" spans="5:6" x14ac:dyDescent="0.2">
      <c r="E336"/>
      <c r="F336"/>
    </row>
    <row r="337" spans="5:6" x14ac:dyDescent="0.2">
      <c r="E337"/>
      <c r="F337"/>
    </row>
    <row r="338" spans="5:6" x14ac:dyDescent="0.2">
      <c r="E338"/>
      <c r="F338"/>
    </row>
    <row r="339" spans="5:6" x14ac:dyDescent="0.2">
      <c r="E339"/>
      <c r="F339"/>
    </row>
    <row r="340" spans="5:6" x14ac:dyDescent="0.2">
      <c r="E340"/>
      <c r="F340"/>
    </row>
    <row r="341" spans="5:6" x14ac:dyDescent="0.2">
      <c r="E341"/>
      <c r="F341"/>
    </row>
    <row r="342" spans="5:6" x14ac:dyDescent="0.2">
      <c r="E342"/>
      <c r="F342"/>
    </row>
    <row r="343" spans="5:6" x14ac:dyDescent="0.2">
      <c r="E343"/>
      <c r="F343"/>
    </row>
    <row r="344" spans="5:6" x14ac:dyDescent="0.2">
      <c r="E344"/>
      <c r="F344"/>
    </row>
    <row r="345" spans="5:6" x14ac:dyDescent="0.2">
      <c r="E345"/>
      <c r="F345"/>
    </row>
    <row r="346" spans="5:6" x14ac:dyDescent="0.2">
      <c r="E346"/>
      <c r="F346"/>
    </row>
    <row r="347" spans="5:6" x14ac:dyDescent="0.2">
      <c r="E347"/>
      <c r="F347"/>
    </row>
    <row r="348" spans="5:6" x14ac:dyDescent="0.2">
      <c r="E348"/>
      <c r="F348"/>
    </row>
    <row r="349" spans="5:6" x14ac:dyDescent="0.2">
      <c r="E349"/>
      <c r="F349"/>
    </row>
    <row r="350" spans="5:6" x14ac:dyDescent="0.2">
      <c r="E350"/>
      <c r="F350"/>
    </row>
    <row r="351" spans="5:6" x14ac:dyDescent="0.2">
      <c r="E351"/>
      <c r="F351"/>
    </row>
    <row r="352" spans="5:6" x14ac:dyDescent="0.2">
      <c r="E352"/>
      <c r="F352"/>
    </row>
    <row r="353" spans="5:6" x14ac:dyDescent="0.2">
      <c r="E353"/>
      <c r="F353"/>
    </row>
    <row r="354" spans="5:6" x14ac:dyDescent="0.2">
      <c r="E354"/>
      <c r="F354"/>
    </row>
    <row r="355" spans="5:6" x14ac:dyDescent="0.2">
      <c r="E355"/>
      <c r="F355"/>
    </row>
    <row r="356" spans="5:6" x14ac:dyDescent="0.2">
      <c r="E356"/>
      <c r="F356"/>
    </row>
    <row r="357" spans="5:6" x14ac:dyDescent="0.2">
      <c r="E357"/>
      <c r="F357"/>
    </row>
    <row r="358" spans="5:6" x14ac:dyDescent="0.2">
      <c r="E358"/>
      <c r="F358"/>
    </row>
    <row r="359" spans="5:6" x14ac:dyDescent="0.2">
      <c r="E359"/>
      <c r="F359"/>
    </row>
    <row r="360" spans="5:6" x14ac:dyDescent="0.2">
      <c r="E360"/>
      <c r="F360"/>
    </row>
    <row r="361" spans="5:6" x14ac:dyDescent="0.2">
      <c r="E361"/>
      <c r="F361"/>
    </row>
    <row r="362" spans="5:6" x14ac:dyDescent="0.2">
      <c r="E362"/>
      <c r="F362"/>
    </row>
    <row r="363" spans="5:6" x14ac:dyDescent="0.2">
      <c r="E363"/>
      <c r="F363"/>
    </row>
    <row r="364" spans="5:6" x14ac:dyDescent="0.2">
      <c r="E364"/>
      <c r="F364"/>
    </row>
    <row r="365" spans="5:6" x14ac:dyDescent="0.2">
      <c r="E365"/>
      <c r="F365"/>
    </row>
    <row r="366" spans="5:6" x14ac:dyDescent="0.2">
      <c r="E366"/>
      <c r="F366"/>
    </row>
    <row r="367" spans="5:6" x14ac:dyDescent="0.2">
      <c r="E367"/>
      <c r="F367"/>
    </row>
    <row r="368" spans="5:6" x14ac:dyDescent="0.2">
      <c r="E368"/>
      <c r="F368"/>
    </row>
    <row r="369" spans="5:6" x14ac:dyDescent="0.2">
      <c r="E369"/>
      <c r="F369"/>
    </row>
    <row r="370" spans="5:6" x14ac:dyDescent="0.2">
      <c r="E370"/>
      <c r="F370"/>
    </row>
    <row r="371" spans="5:6" x14ac:dyDescent="0.2">
      <c r="E371"/>
      <c r="F371"/>
    </row>
    <row r="372" spans="5:6" x14ac:dyDescent="0.2">
      <c r="E372"/>
      <c r="F372"/>
    </row>
    <row r="373" spans="5:6" x14ac:dyDescent="0.2">
      <c r="E373"/>
      <c r="F373"/>
    </row>
    <row r="374" spans="5:6" x14ac:dyDescent="0.2">
      <c r="E374"/>
      <c r="F374"/>
    </row>
    <row r="375" spans="5:6" x14ac:dyDescent="0.2">
      <c r="E375"/>
      <c r="F375"/>
    </row>
    <row r="376" spans="5:6" x14ac:dyDescent="0.2">
      <c r="E376"/>
      <c r="F376"/>
    </row>
    <row r="377" spans="5:6" x14ac:dyDescent="0.2">
      <c r="E377"/>
      <c r="F377"/>
    </row>
    <row r="378" spans="5:6" x14ac:dyDescent="0.2">
      <c r="E378"/>
      <c r="F378"/>
    </row>
    <row r="379" spans="5:6" x14ac:dyDescent="0.2">
      <c r="E379"/>
      <c r="F379"/>
    </row>
    <row r="380" spans="5:6" x14ac:dyDescent="0.2">
      <c r="E380"/>
      <c r="F380"/>
    </row>
    <row r="381" spans="5:6" x14ac:dyDescent="0.2">
      <c r="E381"/>
      <c r="F381"/>
    </row>
    <row r="382" spans="5:6" x14ac:dyDescent="0.2">
      <c r="E382"/>
      <c r="F382"/>
    </row>
    <row r="383" spans="5:6" x14ac:dyDescent="0.2">
      <c r="E383"/>
      <c r="F383"/>
    </row>
    <row r="384" spans="5:6" x14ac:dyDescent="0.2">
      <c r="E384"/>
      <c r="F384"/>
    </row>
    <row r="385" spans="5:6" x14ac:dyDescent="0.2">
      <c r="E385"/>
      <c r="F385"/>
    </row>
    <row r="386" spans="5:6" x14ac:dyDescent="0.2">
      <c r="E386"/>
      <c r="F386"/>
    </row>
    <row r="387" spans="5:6" x14ac:dyDescent="0.2">
      <c r="E387"/>
      <c r="F387"/>
    </row>
    <row r="388" spans="5:6" x14ac:dyDescent="0.2">
      <c r="E388"/>
      <c r="F388"/>
    </row>
    <row r="389" spans="5:6" x14ac:dyDescent="0.2">
      <c r="E389"/>
      <c r="F389"/>
    </row>
    <row r="390" spans="5:6" x14ac:dyDescent="0.2">
      <c r="E390"/>
      <c r="F390"/>
    </row>
    <row r="391" spans="5:6" x14ac:dyDescent="0.2">
      <c r="E391"/>
      <c r="F391"/>
    </row>
    <row r="392" spans="5:6" x14ac:dyDescent="0.2">
      <c r="E392"/>
      <c r="F392"/>
    </row>
    <row r="393" spans="5:6" x14ac:dyDescent="0.2">
      <c r="E393"/>
      <c r="F393"/>
    </row>
    <row r="394" spans="5:6" x14ac:dyDescent="0.2">
      <c r="E394"/>
      <c r="F394"/>
    </row>
    <row r="395" spans="5:6" x14ac:dyDescent="0.2">
      <c r="E395"/>
      <c r="F395"/>
    </row>
    <row r="396" spans="5:6" x14ac:dyDescent="0.2">
      <c r="E396"/>
      <c r="F396"/>
    </row>
    <row r="397" spans="5:6" x14ac:dyDescent="0.2">
      <c r="E397"/>
      <c r="F397"/>
    </row>
    <row r="398" spans="5:6" x14ac:dyDescent="0.2">
      <c r="E398"/>
      <c r="F398"/>
    </row>
    <row r="399" spans="5:6" x14ac:dyDescent="0.2">
      <c r="E399"/>
      <c r="F399"/>
    </row>
    <row r="400" spans="5:6" x14ac:dyDescent="0.2">
      <c r="E400"/>
      <c r="F400"/>
    </row>
    <row r="401" spans="5:6" x14ac:dyDescent="0.2">
      <c r="E401"/>
      <c r="F401"/>
    </row>
    <row r="402" spans="5:6" x14ac:dyDescent="0.2">
      <c r="E402"/>
      <c r="F402"/>
    </row>
    <row r="403" spans="5:6" x14ac:dyDescent="0.2">
      <c r="E403"/>
      <c r="F403"/>
    </row>
    <row r="404" spans="5:6" x14ac:dyDescent="0.2">
      <c r="E404"/>
      <c r="F404"/>
    </row>
    <row r="405" spans="5:6" x14ac:dyDescent="0.2">
      <c r="E405"/>
      <c r="F405"/>
    </row>
    <row r="406" spans="5:6" x14ac:dyDescent="0.2">
      <c r="E406"/>
      <c r="F406"/>
    </row>
    <row r="407" spans="5:6" x14ac:dyDescent="0.2">
      <c r="E407"/>
      <c r="F407"/>
    </row>
    <row r="408" spans="5:6" x14ac:dyDescent="0.2">
      <c r="E408"/>
      <c r="F408"/>
    </row>
    <row r="409" spans="5:6" x14ac:dyDescent="0.2">
      <c r="E409"/>
      <c r="F409"/>
    </row>
    <row r="410" spans="5:6" x14ac:dyDescent="0.2">
      <c r="E410"/>
      <c r="F410"/>
    </row>
    <row r="411" spans="5:6" x14ac:dyDescent="0.2">
      <c r="E411"/>
      <c r="F411"/>
    </row>
    <row r="412" spans="5:6" x14ac:dyDescent="0.2">
      <c r="E412"/>
      <c r="F412"/>
    </row>
    <row r="413" spans="5:6" x14ac:dyDescent="0.2">
      <c r="E413"/>
      <c r="F413"/>
    </row>
    <row r="414" spans="5:6" x14ac:dyDescent="0.2">
      <c r="E414"/>
      <c r="F414"/>
    </row>
    <row r="415" spans="5:6" x14ac:dyDescent="0.2">
      <c r="E415"/>
      <c r="F415"/>
    </row>
    <row r="416" spans="5:6" x14ac:dyDescent="0.2">
      <c r="E416"/>
      <c r="F416"/>
    </row>
    <row r="417" spans="5:6" x14ac:dyDescent="0.2">
      <c r="E417"/>
      <c r="F417"/>
    </row>
    <row r="418" spans="5:6" x14ac:dyDescent="0.2">
      <c r="E418"/>
      <c r="F418"/>
    </row>
    <row r="419" spans="5:6" x14ac:dyDescent="0.2">
      <c r="E419"/>
      <c r="F419"/>
    </row>
    <row r="420" spans="5:6" x14ac:dyDescent="0.2">
      <c r="E420"/>
      <c r="F420"/>
    </row>
    <row r="421" spans="5:6" x14ac:dyDescent="0.2">
      <c r="E421"/>
      <c r="F421"/>
    </row>
    <row r="422" spans="5:6" x14ac:dyDescent="0.2">
      <c r="E422"/>
      <c r="F422"/>
    </row>
    <row r="423" spans="5:6" x14ac:dyDescent="0.2">
      <c r="E423"/>
      <c r="F423"/>
    </row>
    <row r="424" spans="5:6" x14ac:dyDescent="0.2">
      <c r="E424"/>
      <c r="F424"/>
    </row>
    <row r="425" spans="5:6" x14ac:dyDescent="0.2">
      <c r="E425"/>
      <c r="F425"/>
    </row>
    <row r="426" spans="5:6" x14ac:dyDescent="0.2">
      <c r="E426"/>
      <c r="F426"/>
    </row>
    <row r="427" spans="5:6" x14ac:dyDescent="0.2">
      <c r="E427"/>
      <c r="F427"/>
    </row>
    <row r="428" spans="5:6" x14ac:dyDescent="0.2">
      <c r="E428"/>
      <c r="F428"/>
    </row>
    <row r="429" spans="5:6" x14ac:dyDescent="0.2">
      <c r="E429"/>
      <c r="F429"/>
    </row>
    <row r="430" spans="5:6" x14ac:dyDescent="0.2">
      <c r="E430"/>
      <c r="F430"/>
    </row>
    <row r="431" spans="5:6" x14ac:dyDescent="0.2">
      <c r="E431"/>
      <c r="F431"/>
    </row>
    <row r="432" spans="5:6" x14ac:dyDescent="0.2">
      <c r="E432"/>
      <c r="F432"/>
    </row>
    <row r="433" spans="5:6" x14ac:dyDescent="0.2">
      <c r="E433"/>
      <c r="F433"/>
    </row>
    <row r="434" spans="5:6" x14ac:dyDescent="0.2">
      <c r="E434"/>
      <c r="F434"/>
    </row>
    <row r="435" spans="5:6" x14ac:dyDescent="0.2">
      <c r="E435"/>
      <c r="F435"/>
    </row>
    <row r="436" spans="5:6" x14ac:dyDescent="0.2">
      <c r="E436"/>
      <c r="F436"/>
    </row>
    <row r="437" spans="5:6" x14ac:dyDescent="0.2">
      <c r="E437"/>
      <c r="F437"/>
    </row>
    <row r="438" spans="5:6" x14ac:dyDescent="0.2">
      <c r="E438"/>
      <c r="F438"/>
    </row>
    <row r="439" spans="5:6" x14ac:dyDescent="0.2">
      <c r="E439"/>
      <c r="F439"/>
    </row>
    <row r="440" spans="5:6" x14ac:dyDescent="0.2">
      <c r="E440"/>
      <c r="F440"/>
    </row>
    <row r="441" spans="5:6" x14ac:dyDescent="0.2">
      <c r="E441"/>
      <c r="F441"/>
    </row>
    <row r="442" spans="5:6" x14ac:dyDescent="0.2">
      <c r="E442"/>
      <c r="F442"/>
    </row>
    <row r="443" spans="5:6" x14ac:dyDescent="0.2">
      <c r="E443"/>
      <c r="F443"/>
    </row>
    <row r="444" spans="5:6" x14ac:dyDescent="0.2">
      <c r="E444"/>
      <c r="F444"/>
    </row>
    <row r="445" spans="5:6" x14ac:dyDescent="0.2">
      <c r="E445"/>
      <c r="F445"/>
    </row>
    <row r="446" spans="5:6" x14ac:dyDescent="0.2">
      <c r="E446"/>
      <c r="F446"/>
    </row>
    <row r="447" spans="5:6" x14ac:dyDescent="0.2">
      <c r="E447"/>
      <c r="F447"/>
    </row>
    <row r="448" spans="5:6" x14ac:dyDescent="0.2">
      <c r="E448"/>
      <c r="F448"/>
    </row>
    <row r="449" spans="5:6" x14ac:dyDescent="0.2">
      <c r="E449"/>
      <c r="F449"/>
    </row>
    <row r="450" spans="5:6" x14ac:dyDescent="0.2">
      <c r="E450"/>
      <c r="F450"/>
    </row>
    <row r="451" spans="5:6" x14ac:dyDescent="0.2">
      <c r="E451"/>
      <c r="F451"/>
    </row>
    <row r="452" spans="5:6" x14ac:dyDescent="0.2">
      <c r="E452"/>
      <c r="F452"/>
    </row>
    <row r="453" spans="5:6" x14ac:dyDescent="0.2">
      <c r="E453"/>
      <c r="F453"/>
    </row>
    <row r="454" spans="5:6" x14ac:dyDescent="0.2">
      <c r="E454"/>
      <c r="F454"/>
    </row>
    <row r="455" spans="5:6" x14ac:dyDescent="0.2">
      <c r="E455"/>
      <c r="F455"/>
    </row>
    <row r="456" spans="5:6" x14ac:dyDescent="0.2">
      <c r="E456"/>
      <c r="F456"/>
    </row>
    <row r="457" spans="5:6" x14ac:dyDescent="0.2">
      <c r="E457"/>
      <c r="F457"/>
    </row>
    <row r="458" spans="5:6" x14ac:dyDescent="0.2">
      <c r="E458"/>
      <c r="F458"/>
    </row>
    <row r="459" spans="5:6" x14ac:dyDescent="0.2">
      <c r="E459"/>
      <c r="F459"/>
    </row>
    <row r="460" spans="5:6" x14ac:dyDescent="0.2">
      <c r="E460"/>
      <c r="F460"/>
    </row>
    <row r="461" spans="5:6" x14ac:dyDescent="0.2">
      <c r="E461"/>
      <c r="F461"/>
    </row>
    <row r="462" spans="5:6" x14ac:dyDescent="0.2">
      <c r="E462"/>
      <c r="F462"/>
    </row>
    <row r="463" spans="5:6" x14ac:dyDescent="0.2">
      <c r="E463"/>
      <c r="F463"/>
    </row>
    <row r="464" spans="5:6" x14ac:dyDescent="0.2">
      <c r="E464"/>
      <c r="F464"/>
    </row>
    <row r="465" spans="5:6" x14ac:dyDescent="0.2">
      <c r="E465"/>
      <c r="F465"/>
    </row>
    <row r="466" spans="5:6" x14ac:dyDescent="0.2">
      <c r="E466"/>
      <c r="F466"/>
    </row>
    <row r="467" spans="5:6" x14ac:dyDescent="0.2">
      <c r="E467"/>
      <c r="F467"/>
    </row>
    <row r="468" spans="5:6" x14ac:dyDescent="0.2">
      <c r="E468"/>
      <c r="F468"/>
    </row>
    <row r="469" spans="5:6" x14ac:dyDescent="0.2">
      <c r="E469"/>
      <c r="F469"/>
    </row>
    <row r="470" spans="5:6" x14ac:dyDescent="0.2">
      <c r="E470"/>
      <c r="F470"/>
    </row>
    <row r="471" spans="5:6" x14ac:dyDescent="0.2">
      <c r="E471"/>
      <c r="F471"/>
    </row>
    <row r="472" spans="5:6" x14ac:dyDescent="0.2">
      <c r="E472"/>
      <c r="F472"/>
    </row>
    <row r="473" spans="5:6" x14ac:dyDescent="0.2">
      <c r="E473"/>
      <c r="F473"/>
    </row>
    <row r="474" spans="5:6" x14ac:dyDescent="0.2">
      <c r="E474"/>
      <c r="F474"/>
    </row>
    <row r="475" spans="5:6" x14ac:dyDescent="0.2">
      <c r="E475"/>
      <c r="F475"/>
    </row>
    <row r="476" spans="5:6" x14ac:dyDescent="0.2">
      <c r="E476"/>
      <c r="F476"/>
    </row>
    <row r="477" spans="5:6" x14ac:dyDescent="0.2">
      <c r="E477"/>
      <c r="F477"/>
    </row>
    <row r="478" spans="5:6" x14ac:dyDescent="0.2">
      <c r="E478"/>
      <c r="F478"/>
    </row>
    <row r="479" spans="5:6" x14ac:dyDescent="0.2">
      <c r="E479"/>
      <c r="F479"/>
    </row>
    <row r="480" spans="5:6" x14ac:dyDescent="0.2">
      <c r="E480"/>
      <c r="F480"/>
    </row>
    <row r="481" spans="5:6" x14ac:dyDescent="0.2">
      <c r="E481"/>
      <c r="F481"/>
    </row>
    <row r="482" spans="5:6" x14ac:dyDescent="0.2">
      <c r="E482"/>
      <c r="F482"/>
    </row>
    <row r="483" spans="5:6" x14ac:dyDescent="0.2">
      <c r="E483"/>
      <c r="F483"/>
    </row>
    <row r="484" spans="5:6" x14ac:dyDescent="0.2">
      <c r="E484"/>
      <c r="F484"/>
    </row>
    <row r="485" spans="5:6" x14ac:dyDescent="0.2">
      <c r="E485"/>
      <c r="F485"/>
    </row>
    <row r="486" spans="5:6" x14ac:dyDescent="0.2">
      <c r="E486"/>
      <c r="F486"/>
    </row>
    <row r="487" spans="5:6" x14ac:dyDescent="0.2">
      <c r="E487"/>
      <c r="F487"/>
    </row>
    <row r="488" spans="5:6" x14ac:dyDescent="0.2">
      <c r="E488"/>
      <c r="F488"/>
    </row>
    <row r="489" spans="5:6" x14ac:dyDescent="0.2">
      <c r="E489"/>
      <c r="F489"/>
    </row>
    <row r="490" spans="5:6" x14ac:dyDescent="0.2">
      <c r="E490"/>
      <c r="F490"/>
    </row>
    <row r="491" spans="5:6" x14ac:dyDescent="0.2">
      <c r="E491"/>
      <c r="F491"/>
    </row>
    <row r="492" spans="5:6" x14ac:dyDescent="0.2">
      <c r="E492"/>
      <c r="F492"/>
    </row>
    <row r="493" spans="5:6" x14ac:dyDescent="0.2">
      <c r="E493"/>
      <c r="F493"/>
    </row>
    <row r="494" spans="5:6" x14ac:dyDescent="0.2">
      <c r="E494"/>
      <c r="F494"/>
    </row>
    <row r="495" spans="5:6" x14ac:dyDescent="0.2">
      <c r="E495"/>
      <c r="F495"/>
    </row>
    <row r="496" spans="5:6" x14ac:dyDescent="0.2">
      <c r="E496"/>
      <c r="F496"/>
    </row>
    <row r="497" spans="5:6" x14ac:dyDescent="0.2">
      <c r="E497"/>
      <c r="F497"/>
    </row>
    <row r="498" spans="5:6" x14ac:dyDescent="0.2">
      <c r="E498"/>
      <c r="F498"/>
    </row>
    <row r="499" spans="5:6" x14ac:dyDescent="0.2">
      <c r="E499"/>
      <c r="F499"/>
    </row>
    <row r="500" spans="5:6" x14ac:dyDescent="0.2">
      <c r="E500"/>
      <c r="F500"/>
    </row>
    <row r="501" spans="5:6" x14ac:dyDescent="0.2">
      <c r="E501"/>
      <c r="F501"/>
    </row>
    <row r="502" spans="5:6" x14ac:dyDescent="0.2">
      <c r="E502"/>
      <c r="F502"/>
    </row>
    <row r="503" spans="5:6" x14ac:dyDescent="0.2">
      <c r="E503"/>
      <c r="F503"/>
    </row>
    <row r="504" spans="5:6" x14ac:dyDescent="0.2">
      <c r="E504"/>
      <c r="F504"/>
    </row>
    <row r="505" spans="5:6" x14ac:dyDescent="0.2">
      <c r="E505"/>
      <c r="F505"/>
    </row>
    <row r="506" spans="5:6" x14ac:dyDescent="0.2">
      <c r="E506"/>
      <c r="F506"/>
    </row>
    <row r="507" spans="5:6" x14ac:dyDescent="0.2">
      <c r="E507"/>
      <c r="F507"/>
    </row>
    <row r="508" spans="5:6" x14ac:dyDescent="0.2">
      <c r="E508"/>
      <c r="F508"/>
    </row>
    <row r="509" spans="5:6" x14ac:dyDescent="0.2">
      <c r="E509"/>
      <c r="F509"/>
    </row>
    <row r="510" spans="5:6" x14ac:dyDescent="0.2">
      <c r="E510"/>
      <c r="F510"/>
    </row>
    <row r="511" spans="5:6" x14ac:dyDescent="0.2">
      <c r="E511"/>
      <c r="F511"/>
    </row>
    <row r="512" spans="5:6" x14ac:dyDescent="0.2">
      <c r="E512"/>
      <c r="F512"/>
    </row>
    <row r="513" spans="5:6" x14ac:dyDescent="0.2">
      <c r="E513"/>
      <c r="F513"/>
    </row>
    <row r="514" spans="5:6" x14ac:dyDescent="0.2">
      <c r="E514"/>
      <c r="F514"/>
    </row>
    <row r="515" spans="5:6" x14ac:dyDescent="0.2">
      <c r="E515"/>
      <c r="F515"/>
    </row>
    <row r="516" spans="5:6" x14ac:dyDescent="0.2">
      <c r="E516"/>
      <c r="F516"/>
    </row>
    <row r="517" spans="5:6" x14ac:dyDescent="0.2">
      <c r="E517"/>
      <c r="F517"/>
    </row>
    <row r="518" spans="5:6" x14ac:dyDescent="0.2">
      <c r="E518"/>
      <c r="F518"/>
    </row>
    <row r="519" spans="5:6" x14ac:dyDescent="0.2">
      <c r="E519"/>
      <c r="F519"/>
    </row>
    <row r="520" spans="5:6" x14ac:dyDescent="0.2">
      <c r="E520"/>
      <c r="F520"/>
    </row>
    <row r="521" spans="5:6" x14ac:dyDescent="0.2">
      <c r="E521"/>
      <c r="F521"/>
    </row>
    <row r="522" spans="5:6" x14ac:dyDescent="0.2">
      <c r="E522"/>
      <c r="F522"/>
    </row>
    <row r="523" spans="5:6" x14ac:dyDescent="0.2">
      <c r="E523"/>
      <c r="F523"/>
    </row>
    <row r="524" spans="5:6" x14ac:dyDescent="0.2">
      <c r="E524"/>
      <c r="F524"/>
    </row>
    <row r="525" spans="5:6" x14ac:dyDescent="0.2">
      <c r="E525"/>
      <c r="F525"/>
    </row>
    <row r="526" spans="5:6" x14ac:dyDescent="0.2">
      <c r="E526"/>
      <c r="F526"/>
    </row>
    <row r="527" spans="5:6" x14ac:dyDescent="0.2">
      <c r="E527"/>
      <c r="F527"/>
    </row>
    <row r="528" spans="5:6" x14ac:dyDescent="0.2">
      <c r="E528"/>
      <c r="F528"/>
    </row>
    <row r="529" spans="5:6" x14ac:dyDescent="0.2">
      <c r="E529"/>
      <c r="F529"/>
    </row>
    <row r="530" spans="5:6" x14ac:dyDescent="0.2">
      <c r="E530"/>
      <c r="F530"/>
    </row>
    <row r="531" spans="5:6" x14ac:dyDescent="0.2">
      <c r="E531"/>
      <c r="F531"/>
    </row>
    <row r="532" spans="5:6" x14ac:dyDescent="0.2">
      <c r="E532"/>
      <c r="F532"/>
    </row>
    <row r="533" spans="5:6" x14ac:dyDescent="0.2">
      <c r="E533"/>
      <c r="F533"/>
    </row>
    <row r="534" spans="5:6" x14ac:dyDescent="0.2">
      <c r="E534"/>
      <c r="F534"/>
    </row>
    <row r="535" spans="5:6" x14ac:dyDescent="0.2">
      <c r="E535"/>
      <c r="F535"/>
    </row>
    <row r="536" spans="5:6" x14ac:dyDescent="0.2">
      <c r="E536"/>
      <c r="F536"/>
    </row>
    <row r="537" spans="5:6" x14ac:dyDescent="0.2">
      <c r="E537"/>
      <c r="F537"/>
    </row>
    <row r="538" spans="5:6" x14ac:dyDescent="0.2">
      <c r="E538"/>
      <c r="F538"/>
    </row>
    <row r="539" spans="5:6" x14ac:dyDescent="0.2">
      <c r="E539"/>
      <c r="F539"/>
    </row>
    <row r="540" spans="5:6" x14ac:dyDescent="0.2">
      <c r="E540"/>
      <c r="F540"/>
    </row>
    <row r="541" spans="5:6" x14ac:dyDescent="0.2">
      <c r="E541"/>
      <c r="F541"/>
    </row>
    <row r="542" spans="5:6" x14ac:dyDescent="0.2">
      <c r="E542"/>
      <c r="F542"/>
    </row>
    <row r="543" spans="5:6" x14ac:dyDescent="0.2">
      <c r="E543"/>
      <c r="F543"/>
    </row>
    <row r="544" spans="5:6" x14ac:dyDescent="0.2">
      <c r="E544"/>
      <c r="F544"/>
    </row>
    <row r="545" spans="5:6" x14ac:dyDescent="0.2">
      <c r="E545"/>
      <c r="F545"/>
    </row>
    <row r="546" spans="5:6" x14ac:dyDescent="0.2">
      <c r="E546"/>
      <c r="F546"/>
    </row>
    <row r="547" spans="5:6" x14ac:dyDescent="0.2">
      <c r="E547"/>
      <c r="F547"/>
    </row>
    <row r="548" spans="5:6" x14ac:dyDescent="0.2">
      <c r="E548"/>
      <c r="F548"/>
    </row>
    <row r="549" spans="5:6" x14ac:dyDescent="0.2">
      <c r="E549"/>
      <c r="F549"/>
    </row>
    <row r="550" spans="5:6" x14ac:dyDescent="0.2">
      <c r="E550"/>
      <c r="F550"/>
    </row>
    <row r="551" spans="5:6" x14ac:dyDescent="0.2">
      <c r="E551"/>
      <c r="F551"/>
    </row>
    <row r="552" spans="5:6" x14ac:dyDescent="0.2">
      <c r="E552"/>
      <c r="F552"/>
    </row>
    <row r="553" spans="5:6" x14ac:dyDescent="0.2">
      <c r="E553"/>
      <c r="F553"/>
    </row>
    <row r="554" spans="5:6" x14ac:dyDescent="0.2">
      <c r="E554"/>
      <c r="F554"/>
    </row>
    <row r="555" spans="5:6" x14ac:dyDescent="0.2">
      <c r="E555"/>
      <c r="F555"/>
    </row>
    <row r="556" spans="5:6" x14ac:dyDescent="0.2">
      <c r="E556"/>
      <c r="F556"/>
    </row>
    <row r="557" spans="5:6" x14ac:dyDescent="0.2">
      <c r="E557"/>
      <c r="F557"/>
    </row>
    <row r="558" spans="5:6" x14ac:dyDescent="0.2">
      <c r="E558"/>
      <c r="F558"/>
    </row>
    <row r="559" spans="5:6" x14ac:dyDescent="0.2">
      <c r="E559"/>
      <c r="F559"/>
    </row>
    <row r="560" spans="5:6" x14ac:dyDescent="0.2">
      <c r="E560"/>
      <c r="F560"/>
    </row>
    <row r="561" spans="5:6" x14ac:dyDescent="0.2">
      <c r="E561"/>
      <c r="F561"/>
    </row>
    <row r="562" spans="5:6" x14ac:dyDescent="0.2">
      <c r="E562"/>
      <c r="F562"/>
    </row>
    <row r="563" spans="5:6" x14ac:dyDescent="0.2">
      <c r="E563"/>
      <c r="F563"/>
    </row>
    <row r="564" spans="5:6" x14ac:dyDescent="0.2">
      <c r="E564"/>
      <c r="F564"/>
    </row>
    <row r="565" spans="5:6" x14ac:dyDescent="0.2">
      <c r="E565"/>
      <c r="F565"/>
    </row>
    <row r="566" spans="5:6" x14ac:dyDescent="0.2">
      <c r="E566"/>
      <c r="F566"/>
    </row>
    <row r="567" spans="5:6" x14ac:dyDescent="0.2">
      <c r="E567"/>
      <c r="F567"/>
    </row>
    <row r="568" spans="5:6" x14ac:dyDescent="0.2">
      <c r="E568"/>
      <c r="F568"/>
    </row>
    <row r="569" spans="5:6" x14ac:dyDescent="0.2">
      <c r="E569"/>
      <c r="F569"/>
    </row>
    <row r="570" spans="5:6" x14ac:dyDescent="0.2">
      <c r="E570"/>
      <c r="F570"/>
    </row>
    <row r="571" spans="5:6" x14ac:dyDescent="0.2">
      <c r="E571"/>
      <c r="F571"/>
    </row>
    <row r="572" spans="5:6" x14ac:dyDescent="0.2">
      <c r="E572"/>
      <c r="F572"/>
    </row>
    <row r="573" spans="5:6" x14ac:dyDescent="0.2">
      <c r="E573"/>
      <c r="F573"/>
    </row>
    <row r="574" spans="5:6" x14ac:dyDescent="0.2">
      <c r="E574"/>
      <c r="F574"/>
    </row>
    <row r="575" spans="5:6" x14ac:dyDescent="0.2">
      <c r="E575"/>
      <c r="F575"/>
    </row>
    <row r="576" spans="5:6" x14ac:dyDescent="0.2">
      <c r="E576"/>
      <c r="F576"/>
    </row>
    <row r="577" spans="5:6" x14ac:dyDescent="0.2">
      <c r="E577"/>
      <c r="F577"/>
    </row>
    <row r="578" spans="5:6" x14ac:dyDescent="0.2">
      <c r="E578"/>
      <c r="F578"/>
    </row>
    <row r="579" spans="5:6" x14ac:dyDescent="0.2">
      <c r="E579"/>
      <c r="F579"/>
    </row>
    <row r="580" spans="5:6" x14ac:dyDescent="0.2">
      <c r="E580"/>
      <c r="F580"/>
    </row>
    <row r="581" spans="5:6" x14ac:dyDescent="0.2">
      <c r="E581"/>
      <c r="F581"/>
    </row>
    <row r="582" spans="5:6" x14ac:dyDescent="0.2">
      <c r="E582"/>
      <c r="F582"/>
    </row>
    <row r="583" spans="5:6" x14ac:dyDescent="0.2">
      <c r="E583"/>
      <c r="F583"/>
    </row>
    <row r="584" spans="5:6" x14ac:dyDescent="0.2">
      <c r="E584"/>
      <c r="F584"/>
    </row>
    <row r="585" spans="5:6" x14ac:dyDescent="0.2">
      <c r="E585"/>
      <c r="F585"/>
    </row>
    <row r="586" spans="5:6" x14ac:dyDescent="0.2">
      <c r="E586"/>
      <c r="F586"/>
    </row>
    <row r="587" spans="5:6" x14ac:dyDescent="0.2">
      <c r="E587"/>
      <c r="F587"/>
    </row>
    <row r="588" spans="5:6" x14ac:dyDescent="0.2">
      <c r="E588"/>
      <c r="F588"/>
    </row>
    <row r="589" spans="5:6" x14ac:dyDescent="0.2">
      <c r="E589"/>
      <c r="F589"/>
    </row>
    <row r="590" spans="5:6" x14ac:dyDescent="0.2">
      <c r="E590"/>
      <c r="F590"/>
    </row>
    <row r="591" spans="5:6" x14ac:dyDescent="0.2">
      <c r="E591"/>
      <c r="F591"/>
    </row>
    <row r="592" spans="5:6" x14ac:dyDescent="0.2">
      <c r="E592"/>
      <c r="F592"/>
    </row>
    <row r="593" spans="5:6" x14ac:dyDescent="0.2">
      <c r="E593"/>
      <c r="F593"/>
    </row>
    <row r="594" spans="5:6" x14ac:dyDescent="0.2">
      <c r="E594"/>
      <c r="F594"/>
    </row>
    <row r="595" spans="5:6" x14ac:dyDescent="0.2">
      <c r="E595"/>
      <c r="F595"/>
    </row>
    <row r="596" spans="5:6" x14ac:dyDescent="0.2">
      <c r="E596"/>
      <c r="F596"/>
    </row>
    <row r="597" spans="5:6" x14ac:dyDescent="0.2">
      <c r="E597"/>
      <c r="F597"/>
    </row>
    <row r="598" spans="5:6" x14ac:dyDescent="0.2">
      <c r="E598"/>
      <c r="F598"/>
    </row>
    <row r="599" spans="5:6" x14ac:dyDescent="0.2">
      <c r="E599"/>
      <c r="F599"/>
    </row>
    <row r="600" spans="5:6" x14ac:dyDescent="0.2">
      <c r="E600"/>
      <c r="F600"/>
    </row>
    <row r="601" spans="5:6" x14ac:dyDescent="0.2">
      <c r="E601"/>
      <c r="F601"/>
    </row>
    <row r="602" spans="5:6" x14ac:dyDescent="0.2">
      <c r="E602"/>
      <c r="F602"/>
    </row>
    <row r="603" spans="5:6" x14ac:dyDescent="0.2">
      <c r="E603"/>
      <c r="F603"/>
    </row>
    <row r="604" spans="5:6" x14ac:dyDescent="0.2">
      <c r="E604"/>
      <c r="F604"/>
    </row>
    <row r="605" spans="5:6" x14ac:dyDescent="0.2">
      <c r="E605"/>
      <c r="F605"/>
    </row>
    <row r="606" spans="5:6" x14ac:dyDescent="0.2">
      <c r="E606"/>
      <c r="F606"/>
    </row>
    <row r="607" spans="5:6" x14ac:dyDescent="0.2">
      <c r="E607"/>
      <c r="F607"/>
    </row>
    <row r="608" spans="5:6" x14ac:dyDescent="0.2">
      <c r="E608"/>
      <c r="F608"/>
    </row>
    <row r="609" spans="5:6" x14ac:dyDescent="0.2">
      <c r="E609"/>
      <c r="F609"/>
    </row>
    <row r="610" spans="5:6" x14ac:dyDescent="0.2">
      <c r="E610"/>
      <c r="F610"/>
    </row>
    <row r="611" spans="5:6" x14ac:dyDescent="0.2">
      <c r="E611"/>
      <c r="F611"/>
    </row>
    <row r="612" spans="5:6" x14ac:dyDescent="0.2">
      <c r="E612"/>
      <c r="F612"/>
    </row>
    <row r="613" spans="5:6" x14ac:dyDescent="0.2">
      <c r="E613"/>
      <c r="F613"/>
    </row>
    <row r="614" spans="5:6" x14ac:dyDescent="0.2">
      <c r="E614"/>
      <c r="F614"/>
    </row>
    <row r="615" spans="5:6" x14ac:dyDescent="0.2">
      <c r="E615"/>
      <c r="F615"/>
    </row>
    <row r="616" spans="5:6" x14ac:dyDescent="0.2">
      <c r="E616"/>
      <c r="F616"/>
    </row>
    <row r="617" spans="5:6" x14ac:dyDescent="0.2">
      <c r="E617"/>
      <c r="F617"/>
    </row>
    <row r="618" spans="5:6" x14ac:dyDescent="0.2">
      <c r="E618"/>
      <c r="F618"/>
    </row>
    <row r="619" spans="5:6" x14ac:dyDescent="0.2">
      <c r="E619"/>
      <c r="F619"/>
    </row>
    <row r="620" spans="5:6" x14ac:dyDescent="0.2">
      <c r="E620"/>
      <c r="F620"/>
    </row>
    <row r="621" spans="5:6" x14ac:dyDescent="0.2">
      <c r="E621"/>
      <c r="F621"/>
    </row>
    <row r="622" spans="5:6" x14ac:dyDescent="0.2">
      <c r="E622"/>
      <c r="F622"/>
    </row>
    <row r="623" spans="5:6" x14ac:dyDescent="0.2">
      <c r="E623"/>
      <c r="F623"/>
    </row>
    <row r="624" spans="5:6" x14ac:dyDescent="0.2">
      <c r="E624"/>
      <c r="F624"/>
    </row>
    <row r="625" spans="5:6" x14ac:dyDescent="0.2">
      <c r="E625"/>
      <c r="F625"/>
    </row>
    <row r="626" spans="5:6" x14ac:dyDescent="0.2">
      <c r="E626"/>
      <c r="F626"/>
    </row>
    <row r="627" spans="5:6" x14ac:dyDescent="0.2">
      <c r="E627"/>
      <c r="F627"/>
    </row>
    <row r="628" spans="5:6" x14ac:dyDescent="0.2">
      <c r="E628"/>
      <c r="F628"/>
    </row>
    <row r="629" spans="5:6" x14ac:dyDescent="0.2">
      <c r="E629"/>
      <c r="F629"/>
    </row>
    <row r="630" spans="5:6" x14ac:dyDescent="0.2">
      <c r="E630"/>
      <c r="F630"/>
    </row>
    <row r="631" spans="5:6" x14ac:dyDescent="0.2">
      <c r="E631"/>
      <c r="F631"/>
    </row>
    <row r="632" spans="5:6" x14ac:dyDescent="0.2">
      <c r="E632"/>
      <c r="F632"/>
    </row>
    <row r="633" spans="5:6" x14ac:dyDescent="0.2">
      <c r="E633"/>
      <c r="F633"/>
    </row>
    <row r="634" spans="5:6" x14ac:dyDescent="0.2">
      <c r="E634"/>
      <c r="F634"/>
    </row>
    <row r="635" spans="5:6" x14ac:dyDescent="0.2">
      <c r="E635"/>
      <c r="F635"/>
    </row>
    <row r="636" spans="5:6" x14ac:dyDescent="0.2">
      <c r="E636"/>
      <c r="F636"/>
    </row>
    <row r="637" spans="5:6" x14ac:dyDescent="0.2">
      <c r="E637"/>
      <c r="F637"/>
    </row>
    <row r="638" spans="5:6" x14ac:dyDescent="0.2">
      <c r="E638"/>
      <c r="F638"/>
    </row>
    <row r="639" spans="5:6" x14ac:dyDescent="0.2">
      <c r="E639"/>
      <c r="F639"/>
    </row>
    <row r="640" spans="5:6" x14ac:dyDescent="0.2">
      <c r="E640"/>
      <c r="F640"/>
    </row>
    <row r="641" spans="5:6" x14ac:dyDescent="0.2">
      <c r="E641"/>
      <c r="F641"/>
    </row>
    <row r="642" spans="5:6" x14ac:dyDescent="0.2">
      <c r="E642"/>
      <c r="F642"/>
    </row>
    <row r="643" spans="5:6" x14ac:dyDescent="0.2">
      <c r="E643"/>
      <c r="F643"/>
    </row>
    <row r="644" spans="5:6" x14ac:dyDescent="0.2">
      <c r="E644"/>
      <c r="F644"/>
    </row>
    <row r="645" spans="5:6" x14ac:dyDescent="0.2">
      <c r="E645"/>
      <c r="F645"/>
    </row>
    <row r="646" spans="5:6" x14ac:dyDescent="0.2">
      <c r="E646"/>
      <c r="F646"/>
    </row>
    <row r="647" spans="5:6" x14ac:dyDescent="0.2">
      <c r="E647"/>
      <c r="F647"/>
    </row>
    <row r="648" spans="5:6" x14ac:dyDescent="0.2">
      <c r="E648"/>
      <c r="F648"/>
    </row>
    <row r="649" spans="5:6" x14ac:dyDescent="0.2">
      <c r="E649"/>
      <c r="F649"/>
    </row>
    <row r="650" spans="5:6" x14ac:dyDescent="0.2">
      <c r="E650"/>
      <c r="F650"/>
    </row>
    <row r="651" spans="5:6" x14ac:dyDescent="0.2">
      <c r="E651"/>
      <c r="F651"/>
    </row>
    <row r="652" spans="5:6" x14ac:dyDescent="0.2">
      <c r="E652"/>
      <c r="F652"/>
    </row>
    <row r="653" spans="5:6" x14ac:dyDescent="0.2">
      <c r="E653"/>
      <c r="F653"/>
    </row>
    <row r="654" spans="5:6" x14ac:dyDescent="0.2">
      <c r="E654"/>
      <c r="F654"/>
    </row>
    <row r="655" spans="5:6" x14ac:dyDescent="0.2">
      <c r="E655"/>
      <c r="F655"/>
    </row>
    <row r="656" spans="5:6" x14ac:dyDescent="0.2">
      <c r="E656"/>
      <c r="F656"/>
    </row>
    <row r="657" spans="5:6" x14ac:dyDescent="0.2">
      <c r="E657"/>
      <c r="F657"/>
    </row>
    <row r="658" spans="5:6" x14ac:dyDescent="0.2">
      <c r="E658"/>
      <c r="F658"/>
    </row>
    <row r="659" spans="5:6" x14ac:dyDescent="0.2">
      <c r="E659"/>
      <c r="F659"/>
    </row>
    <row r="660" spans="5:6" x14ac:dyDescent="0.2">
      <c r="E660"/>
      <c r="F660"/>
    </row>
    <row r="661" spans="5:6" x14ac:dyDescent="0.2">
      <c r="E661"/>
      <c r="F661"/>
    </row>
    <row r="662" spans="5:6" x14ac:dyDescent="0.2">
      <c r="E662"/>
      <c r="F662"/>
    </row>
    <row r="663" spans="5:6" x14ac:dyDescent="0.2">
      <c r="E663"/>
      <c r="F663"/>
    </row>
    <row r="664" spans="5:6" x14ac:dyDescent="0.2">
      <c r="E664"/>
      <c r="F664"/>
    </row>
    <row r="665" spans="5:6" x14ac:dyDescent="0.2">
      <c r="E665"/>
      <c r="F665"/>
    </row>
    <row r="666" spans="5:6" x14ac:dyDescent="0.2">
      <c r="E666"/>
      <c r="F666"/>
    </row>
    <row r="667" spans="5:6" x14ac:dyDescent="0.2">
      <c r="E667"/>
      <c r="F667"/>
    </row>
    <row r="668" spans="5:6" x14ac:dyDescent="0.2">
      <c r="E668"/>
      <c r="F668"/>
    </row>
    <row r="669" spans="5:6" x14ac:dyDescent="0.2">
      <c r="E669"/>
      <c r="F669"/>
    </row>
    <row r="670" spans="5:6" x14ac:dyDescent="0.2">
      <c r="E670"/>
      <c r="F670"/>
    </row>
    <row r="671" spans="5:6" x14ac:dyDescent="0.2">
      <c r="E671"/>
      <c r="F671"/>
    </row>
    <row r="672" spans="5:6" x14ac:dyDescent="0.2">
      <c r="E672"/>
      <c r="F672"/>
    </row>
    <row r="673" spans="5:6" x14ac:dyDescent="0.2">
      <c r="E673"/>
      <c r="F673"/>
    </row>
    <row r="674" spans="5:6" x14ac:dyDescent="0.2">
      <c r="E674"/>
      <c r="F674"/>
    </row>
    <row r="675" spans="5:6" x14ac:dyDescent="0.2">
      <c r="E675"/>
      <c r="F675"/>
    </row>
    <row r="676" spans="5:6" x14ac:dyDescent="0.2">
      <c r="E676"/>
      <c r="F676"/>
    </row>
    <row r="677" spans="5:6" x14ac:dyDescent="0.2">
      <c r="E677"/>
      <c r="F677"/>
    </row>
    <row r="678" spans="5:6" x14ac:dyDescent="0.2">
      <c r="E678"/>
      <c r="F678"/>
    </row>
    <row r="679" spans="5:6" x14ac:dyDescent="0.2">
      <c r="E679"/>
      <c r="F679"/>
    </row>
    <row r="680" spans="5:6" x14ac:dyDescent="0.2">
      <c r="E680"/>
      <c r="F680"/>
    </row>
    <row r="681" spans="5:6" x14ac:dyDescent="0.2">
      <c r="E681"/>
      <c r="F681"/>
    </row>
    <row r="682" spans="5:6" x14ac:dyDescent="0.2">
      <c r="E682"/>
      <c r="F682"/>
    </row>
    <row r="683" spans="5:6" x14ac:dyDescent="0.2">
      <c r="E683"/>
      <c r="F683"/>
    </row>
    <row r="684" spans="5:6" x14ac:dyDescent="0.2">
      <c r="E684"/>
      <c r="F684"/>
    </row>
    <row r="685" spans="5:6" x14ac:dyDescent="0.2">
      <c r="E685"/>
      <c r="F685"/>
    </row>
    <row r="686" spans="5:6" x14ac:dyDescent="0.2">
      <c r="E686"/>
      <c r="F686"/>
    </row>
    <row r="687" spans="5:6" x14ac:dyDescent="0.2">
      <c r="E687"/>
      <c r="F687"/>
    </row>
    <row r="688" spans="5:6" x14ac:dyDescent="0.2">
      <c r="E688"/>
      <c r="F688"/>
    </row>
    <row r="689" spans="5:6" x14ac:dyDescent="0.2">
      <c r="E689"/>
      <c r="F689"/>
    </row>
    <row r="690" spans="5:6" x14ac:dyDescent="0.2">
      <c r="E690"/>
      <c r="F690"/>
    </row>
    <row r="691" spans="5:6" x14ac:dyDescent="0.2">
      <c r="E691"/>
      <c r="F691"/>
    </row>
    <row r="692" spans="5:6" x14ac:dyDescent="0.2">
      <c r="E692"/>
      <c r="F692"/>
    </row>
    <row r="693" spans="5:6" x14ac:dyDescent="0.2">
      <c r="E693"/>
      <c r="F693"/>
    </row>
    <row r="694" spans="5:6" x14ac:dyDescent="0.2">
      <c r="E694"/>
      <c r="F694"/>
    </row>
    <row r="695" spans="5:6" x14ac:dyDescent="0.2">
      <c r="E695"/>
      <c r="F695"/>
    </row>
    <row r="696" spans="5:6" x14ac:dyDescent="0.2">
      <c r="E696"/>
      <c r="F696"/>
    </row>
    <row r="697" spans="5:6" x14ac:dyDescent="0.2">
      <c r="E697"/>
      <c r="F697"/>
    </row>
    <row r="698" spans="5:6" x14ac:dyDescent="0.2">
      <c r="E698"/>
      <c r="F698"/>
    </row>
    <row r="699" spans="5:6" x14ac:dyDescent="0.2">
      <c r="E699"/>
      <c r="F699"/>
    </row>
    <row r="700" spans="5:6" x14ac:dyDescent="0.2">
      <c r="E700"/>
      <c r="F700"/>
    </row>
    <row r="701" spans="5:6" x14ac:dyDescent="0.2">
      <c r="E701"/>
      <c r="F701"/>
    </row>
    <row r="702" spans="5:6" x14ac:dyDescent="0.2">
      <c r="E702"/>
      <c r="F702"/>
    </row>
    <row r="703" spans="5:6" x14ac:dyDescent="0.2">
      <c r="E703"/>
      <c r="F703"/>
    </row>
    <row r="704" spans="5:6" x14ac:dyDescent="0.2">
      <c r="E704"/>
      <c r="F704"/>
    </row>
    <row r="705" spans="5:6" x14ac:dyDescent="0.2">
      <c r="E705"/>
      <c r="F705"/>
    </row>
    <row r="706" spans="5:6" x14ac:dyDescent="0.2">
      <c r="E706"/>
      <c r="F706"/>
    </row>
    <row r="707" spans="5:6" x14ac:dyDescent="0.2">
      <c r="E707"/>
      <c r="F707"/>
    </row>
    <row r="708" spans="5:6" x14ac:dyDescent="0.2">
      <c r="E708"/>
      <c r="F708"/>
    </row>
    <row r="709" spans="5:6" x14ac:dyDescent="0.2">
      <c r="E709"/>
      <c r="F709"/>
    </row>
    <row r="710" spans="5:6" x14ac:dyDescent="0.2">
      <c r="E710"/>
      <c r="F710"/>
    </row>
    <row r="711" spans="5:6" x14ac:dyDescent="0.2">
      <c r="E711"/>
      <c r="F711"/>
    </row>
    <row r="712" spans="5:6" x14ac:dyDescent="0.2">
      <c r="E712"/>
      <c r="F712"/>
    </row>
    <row r="713" spans="5:6" x14ac:dyDescent="0.2">
      <c r="E713"/>
      <c r="F713"/>
    </row>
    <row r="714" spans="5:6" x14ac:dyDescent="0.2">
      <c r="E714"/>
      <c r="F714"/>
    </row>
    <row r="715" spans="5:6" x14ac:dyDescent="0.2">
      <c r="E715"/>
      <c r="F715"/>
    </row>
    <row r="716" spans="5:6" x14ac:dyDescent="0.2">
      <c r="E716"/>
      <c r="F716"/>
    </row>
    <row r="717" spans="5:6" x14ac:dyDescent="0.2">
      <c r="E717"/>
      <c r="F717"/>
    </row>
    <row r="718" spans="5:6" x14ac:dyDescent="0.2">
      <c r="E718"/>
      <c r="F718"/>
    </row>
    <row r="719" spans="5:6" x14ac:dyDescent="0.2">
      <c r="E719"/>
      <c r="F719"/>
    </row>
    <row r="720" spans="5:6" x14ac:dyDescent="0.2">
      <c r="E720"/>
      <c r="F720"/>
    </row>
    <row r="721" spans="5:6" x14ac:dyDescent="0.2">
      <c r="E721"/>
      <c r="F721"/>
    </row>
    <row r="722" spans="5:6" x14ac:dyDescent="0.2">
      <c r="E722"/>
      <c r="F722"/>
    </row>
    <row r="723" spans="5:6" x14ac:dyDescent="0.2">
      <c r="E723"/>
      <c r="F723"/>
    </row>
    <row r="724" spans="5:6" x14ac:dyDescent="0.2">
      <c r="E724"/>
      <c r="F724"/>
    </row>
    <row r="725" spans="5:6" x14ac:dyDescent="0.2">
      <c r="E725"/>
      <c r="F725"/>
    </row>
    <row r="726" spans="5:6" x14ac:dyDescent="0.2">
      <c r="E726"/>
      <c r="F726"/>
    </row>
    <row r="727" spans="5:6" x14ac:dyDescent="0.2">
      <c r="E727"/>
      <c r="F727"/>
    </row>
    <row r="728" spans="5:6" x14ac:dyDescent="0.2">
      <c r="E728"/>
      <c r="F728"/>
    </row>
    <row r="729" spans="5:6" x14ac:dyDescent="0.2">
      <c r="E729"/>
      <c r="F729"/>
    </row>
    <row r="730" spans="5:6" x14ac:dyDescent="0.2">
      <c r="E730"/>
      <c r="F730"/>
    </row>
    <row r="731" spans="5:6" x14ac:dyDescent="0.2">
      <c r="E731"/>
      <c r="F731"/>
    </row>
    <row r="732" spans="5:6" x14ac:dyDescent="0.2">
      <c r="E732"/>
      <c r="F732"/>
    </row>
    <row r="733" spans="5:6" x14ac:dyDescent="0.2">
      <c r="E733"/>
      <c r="F733"/>
    </row>
    <row r="734" spans="5:6" x14ac:dyDescent="0.2">
      <c r="E734"/>
      <c r="F734"/>
    </row>
    <row r="735" spans="5:6" x14ac:dyDescent="0.2">
      <c r="E735"/>
      <c r="F735"/>
    </row>
    <row r="736" spans="5:6" x14ac:dyDescent="0.2">
      <c r="E736"/>
      <c r="F736"/>
    </row>
    <row r="737" spans="5:6" x14ac:dyDescent="0.2">
      <c r="E737"/>
      <c r="F737"/>
    </row>
    <row r="738" spans="5:6" x14ac:dyDescent="0.2">
      <c r="E738"/>
      <c r="F738"/>
    </row>
    <row r="739" spans="5:6" x14ac:dyDescent="0.2">
      <c r="E739"/>
      <c r="F739"/>
    </row>
    <row r="740" spans="5:6" x14ac:dyDescent="0.2">
      <c r="E740"/>
      <c r="F740"/>
    </row>
    <row r="741" spans="5:6" x14ac:dyDescent="0.2">
      <c r="E741"/>
      <c r="F741"/>
    </row>
    <row r="742" spans="5:6" x14ac:dyDescent="0.2">
      <c r="E742"/>
      <c r="F742"/>
    </row>
    <row r="743" spans="5:6" x14ac:dyDescent="0.2">
      <c r="E743"/>
      <c r="F743"/>
    </row>
    <row r="744" spans="5:6" x14ac:dyDescent="0.2">
      <c r="E744"/>
      <c r="F744"/>
    </row>
    <row r="745" spans="5:6" x14ac:dyDescent="0.2">
      <c r="E745"/>
      <c r="F745"/>
    </row>
    <row r="746" spans="5:6" x14ac:dyDescent="0.2">
      <c r="E746"/>
      <c r="F746"/>
    </row>
    <row r="747" spans="5:6" x14ac:dyDescent="0.2">
      <c r="E747"/>
      <c r="F747"/>
    </row>
    <row r="748" spans="5:6" x14ac:dyDescent="0.2">
      <c r="E748"/>
      <c r="F748"/>
    </row>
    <row r="749" spans="5:6" x14ac:dyDescent="0.2">
      <c r="E749"/>
      <c r="F749"/>
    </row>
    <row r="750" spans="5:6" x14ac:dyDescent="0.2">
      <c r="E750"/>
      <c r="F750"/>
    </row>
    <row r="751" spans="5:6" x14ac:dyDescent="0.2">
      <c r="E751"/>
      <c r="F751"/>
    </row>
    <row r="752" spans="5:6" x14ac:dyDescent="0.2">
      <c r="E752"/>
      <c r="F752"/>
    </row>
    <row r="753" spans="5:6" x14ac:dyDescent="0.2">
      <c r="E753"/>
      <c r="F753"/>
    </row>
    <row r="754" spans="5:6" x14ac:dyDescent="0.2">
      <c r="E754"/>
      <c r="F754"/>
    </row>
    <row r="755" spans="5:6" x14ac:dyDescent="0.2">
      <c r="E755"/>
      <c r="F755"/>
    </row>
    <row r="756" spans="5:6" x14ac:dyDescent="0.2">
      <c r="E756"/>
      <c r="F756"/>
    </row>
    <row r="757" spans="5:6" x14ac:dyDescent="0.2">
      <c r="E757"/>
      <c r="F757"/>
    </row>
    <row r="758" spans="5:6" x14ac:dyDescent="0.2">
      <c r="E758"/>
      <c r="F758"/>
    </row>
    <row r="759" spans="5:6" x14ac:dyDescent="0.2">
      <c r="E759"/>
      <c r="F759"/>
    </row>
    <row r="760" spans="5:6" x14ac:dyDescent="0.2">
      <c r="E760"/>
      <c r="F760"/>
    </row>
    <row r="761" spans="5:6" x14ac:dyDescent="0.2">
      <c r="E761"/>
      <c r="F761"/>
    </row>
    <row r="762" spans="5:6" x14ac:dyDescent="0.2">
      <c r="E762"/>
      <c r="F762"/>
    </row>
    <row r="763" spans="5:6" x14ac:dyDescent="0.2">
      <c r="E763"/>
      <c r="F763"/>
    </row>
    <row r="764" spans="5:6" x14ac:dyDescent="0.2">
      <c r="E764"/>
      <c r="F764"/>
    </row>
    <row r="765" spans="5:6" x14ac:dyDescent="0.2">
      <c r="E765"/>
      <c r="F765"/>
    </row>
    <row r="766" spans="5:6" x14ac:dyDescent="0.2">
      <c r="E766"/>
      <c r="F766"/>
    </row>
    <row r="767" spans="5:6" x14ac:dyDescent="0.2">
      <c r="E767"/>
      <c r="F767"/>
    </row>
    <row r="768" spans="5:6" x14ac:dyDescent="0.2">
      <c r="E768"/>
      <c r="F768"/>
    </row>
    <row r="769" spans="5:6" x14ac:dyDescent="0.2">
      <c r="E769"/>
      <c r="F769"/>
    </row>
    <row r="770" spans="5:6" x14ac:dyDescent="0.2">
      <c r="E770"/>
      <c r="F770"/>
    </row>
    <row r="771" spans="5:6" x14ac:dyDescent="0.2">
      <c r="E771"/>
      <c r="F771"/>
    </row>
    <row r="772" spans="5:6" x14ac:dyDescent="0.2">
      <c r="E772"/>
      <c r="F772"/>
    </row>
    <row r="773" spans="5:6" x14ac:dyDescent="0.2">
      <c r="E773"/>
      <c r="F773"/>
    </row>
    <row r="774" spans="5:6" x14ac:dyDescent="0.2">
      <c r="E774"/>
      <c r="F774"/>
    </row>
    <row r="775" spans="5:6" x14ac:dyDescent="0.2">
      <c r="E775"/>
      <c r="F775"/>
    </row>
    <row r="776" spans="5:6" x14ac:dyDescent="0.2">
      <c r="E776"/>
      <c r="F776"/>
    </row>
    <row r="777" spans="5:6" x14ac:dyDescent="0.2">
      <c r="E777"/>
      <c r="F777"/>
    </row>
    <row r="778" spans="5:6" x14ac:dyDescent="0.2">
      <c r="E778"/>
      <c r="F778"/>
    </row>
    <row r="779" spans="5:6" x14ac:dyDescent="0.2">
      <c r="E779"/>
      <c r="F779"/>
    </row>
    <row r="780" spans="5:6" x14ac:dyDescent="0.2">
      <c r="E780"/>
      <c r="F780"/>
    </row>
    <row r="781" spans="5:6" x14ac:dyDescent="0.2">
      <c r="E781"/>
      <c r="F781"/>
    </row>
    <row r="782" spans="5:6" x14ac:dyDescent="0.2">
      <c r="E782"/>
      <c r="F782"/>
    </row>
    <row r="783" spans="5:6" x14ac:dyDescent="0.2">
      <c r="E783"/>
      <c r="F783"/>
    </row>
    <row r="784" spans="5:6" x14ac:dyDescent="0.2">
      <c r="E784"/>
      <c r="F784"/>
    </row>
    <row r="785" spans="5:6" x14ac:dyDescent="0.2">
      <c r="E785"/>
      <c r="F785"/>
    </row>
    <row r="786" spans="5:6" x14ac:dyDescent="0.2">
      <c r="E786"/>
      <c r="F786"/>
    </row>
    <row r="787" spans="5:6" x14ac:dyDescent="0.2">
      <c r="E787"/>
      <c r="F787"/>
    </row>
    <row r="788" spans="5:6" x14ac:dyDescent="0.2">
      <c r="E788"/>
      <c r="F788"/>
    </row>
    <row r="789" spans="5:6" x14ac:dyDescent="0.2">
      <c r="E789"/>
      <c r="F789"/>
    </row>
    <row r="790" spans="5:6" x14ac:dyDescent="0.2">
      <c r="E790"/>
      <c r="F790"/>
    </row>
    <row r="791" spans="5:6" x14ac:dyDescent="0.2">
      <c r="E791"/>
      <c r="F791"/>
    </row>
    <row r="792" spans="5:6" x14ac:dyDescent="0.2">
      <c r="E792"/>
      <c r="F792"/>
    </row>
    <row r="793" spans="5:6" x14ac:dyDescent="0.2">
      <c r="E793"/>
      <c r="F793"/>
    </row>
    <row r="794" spans="5:6" x14ac:dyDescent="0.2">
      <c r="E794"/>
      <c r="F794"/>
    </row>
    <row r="795" spans="5:6" x14ac:dyDescent="0.2">
      <c r="E795"/>
      <c r="F795"/>
    </row>
    <row r="796" spans="5:6" x14ac:dyDescent="0.2">
      <c r="E796"/>
      <c r="F796"/>
    </row>
    <row r="797" spans="5:6" x14ac:dyDescent="0.2">
      <c r="E797"/>
      <c r="F797"/>
    </row>
    <row r="798" spans="5:6" x14ac:dyDescent="0.2">
      <c r="E798"/>
      <c r="F798"/>
    </row>
    <row r="799" spans="5:6" x14ac:dyDescent="0.2">
      <c r="E799"/>
      <c r="F799"/>
    </row>
    <row r="800" spans="5:6" x14ac:dyDescent="0.2">
      <c r="E800"/>
      <c r="F800"/>
    </row>
    <row r="801" spans="5:6" x14ac:dyDescent="0.2">
      <c r="E801"/>
      <c r="F801"/>
    </row>
    <row r="802" spans="5:6" x14ac:dyDescent="0.2">
      <c r="E802"/>
      <c r="F802"/>
    </row>
    <row r="803" spans="5:6" x14ac:dyDescent="0.2">
      <c r="E803"/>
      <c r="F803"/>
    </row>
    <row r="804" spans="5:6" x14ac:dyDescent="0.2">
      <c r="E804"/>
      <c r="F804"/>
    </row>
    <row r="805" spans="5:6" x14ac:dyDescent="0.2">
      <c r="E805"/>
      <c r="F805"/>
    </row>
    <row r="806" spans="5:6" x14ac:dyDescent="0.2">
      <c r="E806"/>
      <c r="F806"/>
    </row>
    <row r="807" spans="5:6" x14ac:dyDescent="0.2">
      <c r="E807"/>
      <c r="F807"/>
    </row>
    <row r="808" spans="5:6" x14ac:dyDescent="0.2">
      <c r="E808"/>
      <c r="F808"/>
    </row>
    <row r="809" spans="5:6" x14ac:dyDescent="0.2">
      <c r="E809"/>
      <c r="F809"/>
    </row>
    <row r="810" spans="5:6" x14ac:dyDescent="0.2">
      <c r="E810"/>
      <c r="F810"/>
    </row>
    <row r="811" spans="5:6" x14ac:dyDescent="0.2">
      <c r="E811"/>
      <c r="F811"/>
    </row>
    <row r="812" spans="5:6" x14ac:dyDescent="0.2">
      <c r="E812"/>
      <c r="F812"/>
    </row>
    <row r="813" spans="5:6" x14ac:dyDescent="0.2">
      <c r="E813"/>
      <c r="F813"/>
    </row>
    <row r="814" spans="5:6" x14ac:dyDescent="0.2">
      <c r="E814"/>
      <c r="F814"/>
    </row>
    <row r="815" spans="5:6" x14ac:dyDescent="0.2">
      <c r="E815"/>
      <c r="F815"/>
    </row>
    <row r="816" spans="5:6" x14ac:dyDescent="0.2">
      <c r="E816"/>
      <c r="F816"/>
    </row>
    <row r="817" spans="5:6" x14ac:dyDescent="0.2">
      <c r="E817"/>
      <c r="F817"/>
    </row>
    <row r="818" spans="5:6" x14ac:dyDescent="0.2">
      <c r="E818"/>
      <c r="F818"/>
    </row>
    <row r="819" spans="5:6" x14ac:dyDescent="0.2">
      <c r="E819"/>
      <c r="F819"/>
    </row>
    <row r="820" spans="5:6" x14ac:dyDescent="0.2">
      <c r="E820"/>
      <c r="F820"/>
    </row>
    <row r="821" spans="5:6" x14ac:dyDescent="0.2">
      <c r="E821"/>
      <c r="F821"/>
    </row>
    <row r="822" spans="5:6" x14ac:dyDescent="0.2">
      <c r="E822"/>
      <c r="F822"/>
    </row>
    <row r="823" spans="5:6" x14ac:dyDescent="0.2">
      <c r="E823"/>
      <c r="F823"/>
    </row>
    <row r="824" spans="5:6" x14ac:dyDescent="0.2">
      <c r="E824"/>
      <c r="F824"/>
    </row>
    <row r="825" spans="5:6" x14ac:dyDescent="0.2">
      <c r="E825"/>
      <c r="F825"/>
    </row>
    <row r="826" spans="5:6" x14ac:dyDescent="0.2">
      <c r="E826"/>
      <c r="F826"/>
    </row>
    <row r="827" spans="5:6" x14ac:dyDescent="0.2">
      <c r="E827"/>
      <c r="F827"/>
    </row>
    <row r="828" spans="5:6" x14ac:dyDescent="0.2">
      <c r="E828"/>
      <c r="F828"/>
    </row>
    <row r="829" spans="5:6" x14ac:dyDescent="0.2">
      <c r="E829"/>
      <c r="F829"/>
    </row>
    <row r="830" spans="5:6" x14ac:dyDescent="0.2">
      <c r="E830"/>
      <c r="F830"/>
    </row>
    <row r="831" spans="5:6" x14ac:dyDescent="0.2">
      <c r="E831"/>
      <c r="F831"/>
    </row>
    <row r="832" spans="5:6" x14ac:dyDescent="0.2">
      <c r="E832"/>
      <c r="F832"/>
    </row>
    <row r="833" spans="5:6" x14ac:dyDescent="0.2">
      <c r="E833"/>
      <c r="F833"/>
    </row>
    <row r="834" spans="5:6" x14ac:dyDescent="0.2">
      <c r="E834"/>
      <c r="F834"/>
    </row>
    <row r="835" spans="5:6" x14ac:dyDescent="0.2">
      <c r="E835"/>
      <c r="F835"/>
    </row>
    <row r="836" spans="5:6" x14ac:dyDescent="0.2">
      <c r="E836"/>
      <c r="F836"/>
    </row>
    <row r="837" spans="5:6" x14ac:dyDescent="0.2">
      <c r="E837"/>
      <c r="F837"/>
    </row>
    <row r="838" spans="5:6" x14ac:dyDescent="0.2">
      <c r="E838"/>
      <c r="F838"/>
    </row>
    <row r="839" spans="5:6" x14ac:dyDescent="0.2">
      <c r="E839"/>
      <c r="F839"/>
    </row>
    <row r="840" spans="5:6" x14ac:dyDescent="0.2">
      <c r="E840"/>
      <c r="F840"/>
    </row>
    <row r="841" spans="5:6" x14ac:dyDescent="0.2">
      <c r="E841"/>
      <c r="F841"/>
    </row>
    <row r="842" spans="5:6" x14ac:dyDescent="0.2">
      <c r="E842"/>
      <c r="F842"/>
    </row>
    <row r="843" spans="5:6" x14ac:dyDescent="0.2">
      <c r="E843"/>
      <c r="F843"/>
    </row>
    <row r="844" spans="5:6" x14ac:dyDescent="0.2">
      <c r="E844"/>
      <c r="F844"/>
    </row>
    <row r="845" spans="5:6" x14ac:dyDescent="0.2">
      <c r="E845"/>
      <c r="F845"/>
    </row>
    <row r="846" spans="5:6" x14ac:dyDescent="0.2">
      <c r="E846"/>
      <c r="F846"/>
    </row>
    <row r="847" spans="5:6" x14ac:dyDescent="0.2">
      <c r="E847"/>
      <c r="F847"/>
    </row>
    <row r="848" spans="5:6" x14ac:dyDescent="0.2">
      <c r="E848"/>
      <c r="F848"/>
    </row>
    <row r="849" spans="5:6" x14ac:dyDescent="0.2">
      <c r="E849"/>
      <c r="F849"/>
    </row>
    <row r="850" spans="5:6" x14ac:dyDescent="0.2">
      <c r="E850"/>
      <c r="F850"/>
    </row>
    <row r="851" spans="5:6" x14ac:dyDescent="0.2">
      <c r="E851"/>
      <c r="F851"/>
    </row>
    <row r="852" spans="5:6" x14ac:dyDescent="0.2">
      <c r="E852"/>
      <c r="F852"/>
    </row>
    <row r="853" spans="5:6" x14ac:dyDescent="0.2">
      <c r="E853"/>
      <c r="F853"/>
    </row>
    <row r="854" spans="5:6" x14ac:dyDescent="0.2">
      <c r="E854"/>
      <c r="F854"/>
    </row>
    <row r="855" spans="5:6" x14ac:dyDescent="0.2">
      <c r="E855"/>
      <c r="F855"/>
    </row>
    <row r="856" spans="5:6" x14ac:dyDescent="0.2">
      <c r="E856"/>
      <c r="F856"/>
    </row>
    <row r="857" spans="5:6" x14ac:dyDescent="0.2">
      <c r="E857"/>
      <c r="F857"/>
    </row>
    <row r="858" spans="5:6" x14ac:dyDescent="0.2">
      <c r="E858"/>
      <c r="F858"/>
    </row>
    <row r="859" spans="5:6" x14ac:dyDescent="0.2">
      <c r="E859"/>
      <c r="F859"/>
    </row>
    <row r="860" spans="5:6" x14ac:dyDescent="0.2">
      <c r="E860"/>
      <c r="F860"/>
    </row>
    <row r="861" spans="5:6" x14ac:dyDescent="0.2">
      <c r="E861"/>
      <c r="F861"/>
    </row>
    <row r="862" spans="5:6" x14ac:dyDescent="0.2">
      <c r="E862"/>
      <c r="F862"/>
    </row>
    <row r="863" spans="5:6" x14ac:dyDescent="0.2">
      <c r="E863"/>
      <c r="F863"/>
    </row>
    <row r="864" spans="5:6" x14ac:dyDescent="0.2">
      <c r="E864"/>
      <c r="F864"/>
    </row>
    <row r="865" spans="5:6" x14ac:dyDescent="0.2">
      <c r="E865"/>
      <c r="F865"/>
    </row>
    <row r="866" spans="5:6" x14ac:dyDescent="0.2">
      <c r="E866"/>
      <c r="F866"/>
    </row>
    <row r="867" spans="5:6" x14ac:dyDescent="0.2">
      <c r="E867"/>
      <c r="F867"/>
    </row>
    <row r="868" spans="5:6" x14ac:dyDescent="0.2">
      <c r="E868"/>
      <c r="F868"/>
    </row>
    <row r="869" spans="5:6" x14ac:dyDescent="0.2">
      <c r="E869"/>
      <c r="F869"/>
    </row>
    <row r="870" spans="5:6" x14ac:dyDescent="0.2">
      <c r="E870"/>
      <c r="F870"/>
    </row>
    <row r="871" spans="5:6" x14ac:dyDescent="0.2">
      <c r="E871"/>
      <c r="F871"/>
    </row>
    <row r="872" spans="5:6" x14ac:dyDescent="0.2">
      <c r="E872"/>
      <c r="F872"/>
    </row>
    <row r="873" spans="5:6" x14ac:dyDescent="0.2">
      <c r="E873"/>
      <c r="F873"/>
    </row>
    <row r="874" spans="5:6" x14ac:dyDescent="0.2">
      <c r="E874"/>
      <c r="F874"/>
    </row>
    <row r="875" spans="5:6" x14ac:dyDescent="0.2">
      <c r="E875"/>
      <c r="F875"/>
    </row>
    <row r="876" spans="5:6" x14ac:dyDescent="0.2">
      <c r="E876"/>
      <c r="F876"/>
    </row>
    <row r="877" spans="5:6" x14ac:dyDescent="0.2">
      <c r="E877"/>
      <c r="F877"/>
    </row>
    <row r="878" spans="5:6" x14ac:dyDescent="0.2">
      <c r="E878"/>
      <c r="F878"/>
    </row>
    <row r="879" spans="5:6" x14ac:dyDescent="0.2">
      <c r="E879"/>
      <c r="F879"/>
    </row>
    <row r="880" spans="5:6" x14ac:dyDescent="0.2">
      <c r="E880"/>
      <c r="F880"/>
    </row>
    <row r="881" spans="5:6" x14ac:dyDescent="0.2">
      <c r="E881"/>
      <c r="F881"/>
    </row>
    <row r="882" spans="5:6" x14ac:dyDescent="0.2">
      <c r="E882"/>
      <c r="F882"/>
    </row>
    <row r="883" spans="5:6" x14ac:dyDescent="0.2">
      <c r="E883"/>
      <c r="F883"/>
    </row>
    <row r="884" spans="5:6" x14ac:dyDescent="0.2">
      <c r="E884"/>
      <c r="F884"/>
    </row>
    <row r="885" spans="5:6" x14ac:dyDescent="0.2">
      <c r="E885"/>
      <c r="F885"/>
    </row>
    <row r="886" spans="5:6" x14ac:dyDescent="0.2">
      <c r="E886"/>
      <c r="F886"/>
    </row>
    <row r="887" spans="5:6" x14ac:dyDescent="0.2">
      <c r="E887"/>
      <c r="F887"/>
    </row>
    <row r="888" spans="5:6" x14ac:dyDescent="0.2">
      <c r="E888"/>
      <c r="F888"/>
    </row>
    <row r="889" spans="5:6" x14ac:dyDescent="0.2">
      <c r="E889"/>
      <c r="F889"/>
    </row>
    <row r="890" spans="5:6" x14ac:dyDescent="0.2">
      <c r="E890"/>
      <c r="F890"/>
    </row>
    <row r="891" spans="5:6" x14ac:dyDescent="0.2">
      <c r="E891"/>
      <c r="F891"/>
    </row>
    <row r="892" spans="5:6" x14ac:dyDescent="0.2">
      <c r="E892"/>
      <c r="F892"/>
    </row>
    <row r="893" spans="5:6" x14ac:dyDescent="0.2">
      <c r="E893"/>
      <c r="F893"/>
    </row>
    <row r="894" spans="5:6" x14ac:dyDescent="0.2">
      <c r="E894"/>
      <c r="F894"/>
    </row>
    <row r="895" spans="5:6" x14ac:dyDescent="0.2">
      <c r="E895"/>
      <c r="F895"/>
    </row>
    <row r="896" spans="5:6" x14ac:dyDescent="0.2">
      <c r="E896"/>
      <c r="F896"/>
    </row>
    <row r="897" spans="5:6" x14ac:dyDescent="0.2">
      <c r="E897"/>
      <c r="F897"/>
    </row>
    <row r="898" spans="5:6" x14ac:dyDescent="0.2">
      <c r="E898"/>
      <c r="F898"/>
    </row>
    <row r="899" spans="5:6" x14ac:dyDescent="0.2">
      <c r="E899"/>
      <c r="F899"/>
    </row>
    <row r="900" spans="5:6" x14ac:dyDescent="0.2">
      <c r="E900"/>
      <c r="F900"/>
    </row>
    <row r="901" spans="5:6" x14ac:dyDescent="0.2">
      <c r="E901"/>
      <c r="F901"/>
    </row>
    <row r="902" spans="5:6" x14ac:dyDescent="0.2">
      <c r="E902"/>
      <c r="F902"/>
    </row>
    <row r="903" spans="5:6" x14ac:dyDescent="0.2">
      <c r="E903"/>
      <c r="F903"/>
    </row>
    <row r="904" spans="5:6" x14ac:dyDescent="0.2">
      <c r="E904"/>
      <c r="F904"/>
    </row>
    <row r="905" spans="5:6" x14ac:dyDescent="0.2">
      <c r="E905"/>
      <c r="F905"/>
    </row>
    <row r="906" spans="5:6" x14ac:dyDescent="0.2">
      <c r="E906"/>
      <c r="F906"/>
    </row>
    <row r="907" spans="5:6" x14ac:dyDescent="0.2">
      <c r="E907"/>
      <c r="F907"/>
    </row>
    <row r="908" spans="5:6" x14ac:dyDescent="0.2">
      <c r="E908"/>
      <c r="F908"/>
    </row>
    <row r="909" spans="5:6" x14ac:dyDescent="0.2">
      <c r="E909"/>
      <c r="F909"/>
    </row>
    <row r="910" spans="5:6" x14ac:dyDescent="0.2">
      <c r="E910"/>
      <c r="F910"/>
    </row>
    <row r="911" spans="5:6" x14ac:dyDescent="0.2">
      <c r="E911"/>
      <c r="F911"/>
    </row>
    <row r="912" spans="5:6" x14ac:dyDescent="0.2">
      <c r="E912"/>
      <c r="F912"/>
    </row>
    <row r="913" spans="5:6" x14ac:dyDescent="0.2">
      <c r="E913"/>
      <c r="F913"/>
    </row>
    <row r="914" spans="5:6" x14ac:dyDescent="0.2">
      <c r="E914"/>
      <c r="F914"/>
    </row>
    <row r="915" spans="5:6" x14ac:dyDescent="0.2">
      <c r="E915"/>
      <c r="F915"/>
    </row>
    <row r="916" spans="5:6" x14ac:dyDescent="0.2">
      <c r="E916"/>
      <c r="F916"/>
    </row>
    <row r="917" spans="5:6" x14ac:dyDescent="0.2">
      <c r="E917"/>
      <c r="F917"/>
    </row>
    <row r="918" spans="5:6" x14ac:dyDescent="0.2">
      <c r="E918"/>
      <c r="F918"/>
    </row>
    <row r="919" spans="5:6" x14ac:dyDescent="0.2">
      <c r="E919"/>
      <c r="F919"/>
    </row>
    <row r="920" spans="5:6" x14ac:dyDescent="0.2">
      <c r="E920"/>
      <c r="F920"/>
    </row>
    <row r="921" spans="5:6" x14ac:dyDescent="0.2">
      <c r="E921"/>
      <c r="F921"/>
    </row>
    <row r="922" spans="5:6" x14ac:dyDescent="0.2">
      <c r="E922"/>
      <c r="F922"/>
    </row>
    <row r="923" spans="5:6" x14ac:dyDescent="0.2">
      <c r="E923"/>
      <c r="F923"/>
    </row>
    <row r="924" spans="5:6" x14ac:dyDescent="0.2">
      <c r="E924"/>
      <c r="F924"/>
    </row>
    <row r="925" spans="5:6" x14ac:dyDescent="0.2">
      <c r="E925"/>
      <c r="F925"/>
    </row>
    <row r="926" spans="5:6" x14ac:dyDescent="0.2">
      <c r="E926"/>
      <c r="F926"/>
    </row>
    <row r="927" spans="5:6" x14ac:dyDescent="0.2">
      <c r="E927"/>
      <c r="F927"/>
    </row>
    <row r="928" spans="5:6" x14ac:dyDescent="0.2">
      <c r="E928"/>
      <c r="F928"/>
    </row>
    <row r="929" spans="5:6" x14ac:dyDescent="0.2">
      <c r="E929"/>
      <c r="F929"/>
    </row>
    <row r="930" spans="5:6" x14ac:dyDescent="0.2">
      <c r="E930"/>
      <c r="F930"/>
    </row>
    <row r="931" spans="5:6" x14ac:dyDescent="0.2">
      <c r="E931"/>
      <c r="F931"/>
    </row>
    <row r="932" spans="5:6" x14ac:dyDescent="0.2">
      <c r="E932"/>
      <c r="F932"/>
    </row>
    <row r="933" spans="5:6" x14ac:dyDescent="0.2">
      <c r="E933"/>
      <c r="F933"/>
    </row>
    <row r="934" spans="5:6" x14ac:dyDescent="0.2">
      <c r="E934"/>
      <c r="F934"/>
    </row>
    <row r="935" spans="5:6" x14ac:dyDescent="0.2">
      <c r="E935"/>
      <c r="F935"/>
    </row>
    <row r="936" spans="5:6" x14ac:dyDescent="0.2">
      <c r="E936"/>
      <c r="F936"/>
    </row>
    <row r="937" spans="5:6" x14ac:dyDescent="0.2">
      <c r="E937"/>
      <c r="F937"/>
    </row>
    <row r="938" spans="5:6" x14ac:dyDescent="0.2">
      <c r="E938"/>
      <c r="F938"/>
    </row>
    <row r="939" spans="5:6" x14ac:dyDescent="0.2">
      <c r="E939"/>
      <c r="F939"/>
    </row>
    <row r="940" spans="5:6" x14ac:dyDescent="0.2">
      <c r="E940"/>
      <c r="F940"/>
    </row>
    <row r="941" spans="5:6" x14ac:dyDescent="0.2">
      <c r="E941"/>
      <c r="F941"/>
    </row>
    <row r="942" spans="5:6" x14ac:dyDescent="0.2">
      <c r="E942"/>
      <c r="F942"/>
    </row>
    <row r="943" spans="5:6" x14ac:dyDescent="0.2">
      <c r="E943"/>
      <c r="F943"/>
    </row>
    <row r="944" spans="5:6" x14ac:dyDescent="0.2">
      <c r="E944"/>
      <c r="F944"/>
    </row>
    <row r="945" spans="5:6" x14ac:dyDescent="0.2">
      <c r="E945"/>
      <c r="F945"/>
    </row>
    <row r="946" spans="5:6" x14ac:dyDescent="0.2">
      <c r="E946"/>
      <c r="F946"/>
    </row>
    <row r="947" spans="5:6" x14ac:dyDescent="0.2">
      <c r="E947"/>
      <c r="F947"/>
    </row>
    <row r="948" spans="5:6" x14ac:dyDescent="0.2">
      <c r="E948"/>
      <c r="F948"/>
    </row>
    <row r="949" spans="5:6" x14ac:dyDescent="0.2">
      <c r="E949"/>
      <c r="F949"/>
    </row>
    <row r="950" spans="5:6" x14ac:dyDescent="0.2">
      <c r="E950"/>
      <c r="F950"/>
    </row>
    <row r="951" spans="5:6" x14ac:dyDescent="0.2">
      <c r="E951"/>
      <c r="F951"/>
    </row>
    <row r="952" spans="5:6" x14ac:dyDescent="0.2">
      <c r="E952"/>
      <c r="F952"/>
    </row>
    <row r="953" spans="5:6" x14ac:dyDescent="0.2">
      <c r="E953"/>
      <c r="F953"/>
    </row>
    <row r="954" spans="5:6" x14ac:dyDescent="0.2">
      <c r="E954"/>
      <c r="F954"/>
    </row>
    <row r="955" spans="5:6" x14ac:dyDescent="0.2">
      <c r="E955"/>
      <c r="F955"/>
    </row>
    <row r="956" spans="5:6" x14ac:dyDescent="0.2">
      <c r="E956"/>
      <c r="F956"/>
    </row>
    <row r="957" spans="5:6" x14ac:dyDescent="0.2">
      <c r="E957"/>
      <c r="F957"/>
    </row>
    <row r="958" spans="5:6" x14ac:dyDescent="0.2">
      <c r="E958"/>
      <c r="F958"/>
    </row>
    <row r="959" spans="5:6" x14ac:dyDescent="0.2">
      <c r="E959"/>
      <c r="F959"/>
    </row>
    <row r="960" spans="5:6" x14ac:dyDescent="0.2">
      <c r="E960"/>
      <c r="F960"/>
    </row>
    <row r="961" spans="5:6" x14ac:dyDescent="0.2">
      <c r="E961"/>
      <c r="F961"/>
    </row>
    <row r="962" spans="5:6" x14ac:dyDescent="0.2">
      <c r="E962"/>
      <c r="F962"/>
    </row>
    <row r="963" spans="5:6" x14ac:dyDescent="0.2">
      <c r="E963"/>
      <c r="F963"/>
    </row>
    <row r="964" spans="5:6" x14ac:dyDescent="0.2">
      <c r="E964"/>
      <c r="F964"/>
    </row>
    <row r="965" spans="5:6" x14ac:dyDescent="0.2">
      <c r="E965"/>
      <c r="F965"/>
    </row>
    <row r="966" spans="5:6" x14ac:dyDescent="0.2">
      <c r="E966"/>
      <c r="F966"/>
    </row>
    <row r="967" spans="5:6" x14ac:dyDescent="0.2">
      <c r="E967"/>
      <c r="F967"/>
    </row>
    <row r="968" spans="5:6" x14ac:dyDescent="0.2">
      <c r="E968"/>
      <c r="F968"/>
    </row>
    <row r="969" spans="5:6" x14ac:dyDescent="0.2">
      <c r="E969"/>
      <c r="F969"/>
    </row>
    <row r="970" spans="5:6" x14ac:dyDescent="0.2">
      <c r="E970"/>
      <c r="F970"/>
    </row>
    <row r="971" spans="5:6" x14ac:dyDescent="0.2">
      <c r="E971"/>
      <c r="F971"/>
    </row>
    <row r="972" spans="5:6" x14ac:dyDescent="0.2">
      <c r="E972"/>
      <c r="F972"/>
    </row>
    <row r="973" spans="5:6" x14ac:dyDescent="0.2">
      <c r="E973"/>
      <c r="F973"/>
    </row>
    <row r="974" spans="5:6" x14ac:dyDescent="0.2">
      <c r="E974"/>
      <c r="F974"/>
    </row>
    <row r="975" spans="5:6" x14ac:dyDescent="0.2">
      <c r="E975"/>
      <c r="F975"/>
    </row>
    <row r="976" spans="5:6" x14ac:dyDescent="0.2">
      <c r="E976"/>
      <c r="F976"/>
    </row>
    <row r="977" spans="5:6" x14ac:dyDescent="0.2">
      <c r="E977"/>
      <c r="F977"/>
    </row>
    <row r="978" spans="5:6" x14ac:dyDescent="0.2">
      <c r="E978"/>
      <c r="F978"/>
    </row>
    <row r="979" spans="5:6" x14ac:dyDescent="0.2">
      <c r="E979"/>
      <c r="F979"/>
    </row>
    <row r="980" spans="5:6" x14ac:dyDescent="0.2">
      <c r="E980"/>
      <c r="F980"/>
    </row>
    <row r="981" spans="5:6" x14ac:dyDescent="0.2">
      <c r="E981"/>
      <c r="F981"/>
    </row>
    <row r="982" spans="5:6" x14ac:dyDescent="0.2">
      <c r="E982"/>
      <c r="F982"/>
    </row>
    <row r="983" spans="5:6" x14ac:dyDescent="0.2">
      <c r="E983"/>
      <c r="F983"/>
    </row>
    <row r="984" spans="5:6" x14ac:dyDescent="0.2">
      <c r="E984"/>
      <c r="F984"/>
    </row>
    <row r="985" spans="5:6" x14ac:dyDescent="0.2">
      <c r="E985"/>
      <c r="F985"/>
    </row>
    <row r="986" spans="5:6" x14ac:dyDescent="0.2">
      <c r="E986"/>
      <c r="F986"/>
    </row>
    <row r="987" spans="5:6" x14ac:dyDescent="0.2">
      <c r="E987"/>
      <c r="F987"/>
    </row>
    <row r="988" spans="5:6" x14ac:dyDescent="0.2">
      <c r="E988"/>
      <c r="F988"/>
    </row>
    <row r="989" spans="5:6" x14ac:dyDescent="0.2">
      <c r="E989"/>
      <c r="F989"/>
    </row>
    <row r="990" spans="5:6" x14ac:dyDescent="0.2">
      <c r="E990"/>
      <c r="F990"/>
    </row>
    <row r="991" spans="5:6" x14ac:dyDescent="0.2">
      <c r="E991"/>
      <c r="F991"/>
    </row>
    <row r="992" spans="5:6" x14ac:dyDescent="0.2">
      <c r="E992"/>
      <c r="F992"/>
    </row>
    <row r="993" spans="5:6" x14ac:dyDescent="0.2">
      <c r="E993"/>
      <c r="F993"/>
    </row>
    <row r="994" spans="5:6" x14ac:dyDescent="0.2">
      <c r="E994"/>
      <c r="F994"/>
    </row>
    <row r="995" spans="5:6" x14ac:dyDescent="0.2">
      <c r="E995"/>
      <c r="F995"/>
    </row>
    <row r="996" spans="5:6" x14ac:dyDescent="0.2">
      <c r="E996"/>
      <c r="F996"/>
    </row>
    <row r="997" spans="5:6" x14ac:dyDescent="0.2">
      <c r="E997"/>
      <c r="F997"/>
    </row>
    <row r="998" spans="5:6" x14ac:dyDescent="0.2">
      <c r="E998"/>
      <c r="F998"/>
    </row>
    <row r="999" spans="5:6" x14ac:dyDescent="0.2">
      <c r="E999"/>
      <c r="F999"/>
    </row>
    <row r="1000" spans="5:6" x14ac:dyDescent="0.2">
      <c r="E1000"/>
      <c r="F1000"/>
    </row>
    <row r="1001" spans="5:6" x14ac:dyDescent="0.2">
      <c r="E1001"/>
      <c r="F1001"/>
    </row>
    <row r="1002" spans="5:6" x14ac:dyDescent="0.2">
      <c r="E1002"/>
      <c r="F1002"/>
    </row>
    <row r="1003" spans="5:6" x14ac:dyDescent="0.2">
      <c r="E1003"/>
      <c r="F1003"/>
    </row>
    <row r="1004" spans="5:6" x14ac:dyDescent="0.2">
      <c r="E1004"/>
      <c r="F1004"/>
    </row>
    <row r="1005" spans="5:6" x14ac:dyDescent="0.2">
      <c r="E1005"/>
      <c r="F1005"/>
    </row>
    <row r="1006" spans="5:6" x14ac:dyDescent="0.2">
      <c r="E1006"/>
      <c r="F1006"/>
    </row>
    <row r="1007" spans="5:6" x14ac:dyDescent="0.2">
      <c r="E1007"/>
      <c r="F1007"/>
    </row>
    <row r="1008" spans="5:6" x14ac:dyDescent="0.2">
      <c r="E1008"/>
      <c r="F1008"/>
    </row>
    <row r="1009" spans="5:6" x14ac:dyDescent="0.2">
      <c r="E1009"/>
      <c r="F1009"/>
    </row>
    <row r="1010" spans="5:6" x14ac:dyDescent="0.2">
      <c r="E1010"/>
      <c r="F1010"/>
    </row>
    <row r="1011" spans="5:6" x14ac:dyDescent="0.2">
      <c r="E1011"/>
      <c r="F1011"/>
    </row>
    <row r="1012" spans="5:6" x14ac:dyDescent="0.2">
      <c r="E1012"/>
      <c r="F1012"/>
    </row>
    <row r="1013" spans="5:6" x14ac:dyDescent="0.2">
      <c r="E1013"/>
      <c r="F1013"/>
    </row>
    <row r="1014" spans="5:6" x14ac:dyDescent="0.2">
      <c r="E1014"/>
      <c r="F1014"/>
    </row>
    <row r="1015" spans="5:6" x14ac:dyDescent="0.2">
      <c r="E1015"/>
      <c r="F1015"/>
    </row>
    <row r="1016" spans="5:6" x14ac:dyDescent="0.2">
      <c r="E1016"/>
      <c r="F1016"/>
    </row>
    <row r="1017" spans="5:6" x14ac:dyDescent="0.2">
      <c r="E1017"/>
      <c r="F1017"/>
    </row>
    <row r="1018" spans="5:6" x14ac:dyDescent="0.2">
      <c r="E1018"/>
      <c r="F1018"/>
    </row>
    <row r="1019" spans="5:6" x14ac:dyDescent="0.2">
      <c r="E1019"/>
      <c r="F1019"/>
    </row>
    <row r="1020" spans="5:6" x14ac:dyDescent="0.2">
      <c r="E1020"/>
      <c r="F1020"/>
    </row>
    <row r="1021" spans="5:6" x14ac:dyDescent="0.2">
      <c r="E1021"/>
      <c r="F1021"/>
    </row>
    <row r="1022" spans="5:6" x14ac:dyDescent="0.2">
      <c r="E1022"/>
      <c r="F1022"/>
    </row>
    <row r="1023" spans="5:6" x14ac:dyDescent="0.2">
      <c r="E1023"/>
      <c r="F1023"/>
    </row>
    <row r="1024" spans="5:6" x14ac:dyDescent="0.2">
      <c r="E1024"/>
      <c r="F1024"/>
    </row>
    <row r="1025" spans="5:6" x14ac:dyDescent="0.2">
      <c r="E1025"/>
      <c r="F1025"/>
    </row>
    <row r="1026" spans="5:6" x14ac:dyDescent="0.2">
      <c r="E1026"/>
      <c r="F1026"/>
    </row>
    <row r="1027" spans="5:6" x14ac:dyDescent="0.2">
      <c r="E1027"/>
      <c r="F1027"/>
    </row>
    <row r="1028" spans="5:6" x14ac:dyDescent="0.2">
      <c r="E1028"/>
      <c r="F1028"/>
    </row>
    <row r="1029" spans="5:6" x14ac:dyDescent="0.2">
      <c r="E1029"/>
      <c r="F1029"/>
    </row>
    <row r="1030" spans="5:6" x14ac:dyDescent="0.2">
      <c r="E1030"/>
      <c r="F1030"/>
    </row>
    <row r="1031" spans="5:6" x14ac:dyDescent="0.2">
      <c r="E1031"/>
      <c r="F1031"/>
    </row>
    <row r="1032" spans="5:6" x14ac:dyDescent="0.2">
      <c r="E1032"/>
      <c r="F1032"/>
    </row>
    <row r="1033" spans="5:6" x14ac:dyDescent="0.2">
      <c r="E1033"/>
      <c r="F1033"/>
    </row>
    <row r="1034" spans="5:6" x14ac:dyDescent="0.2">
      <c r="E1034"/>
      <c r="F1034"/>
    </row>
    <row r="1035" spans="5:6" x14ac:dyDescent="0.2">
      <c r="E1035"/>
      <c r="F1035"/>
    </row>
    <row r="1036" spans="5:6" x14ac:dyDescent="0.2">
      <c r="E1036"/>
      <c r="F1036"/>
    </row>
    <row r="1037" spans="5:6" x14ac:dyDescent="0.2">
      <c r="E1037"/>
      <c r="F1037"/>
    </row>
    <row r="1038" spans="5:6" x14ac:dyDescent="0.2">
      <c r="E1038"/>
      <c r="F1038"/>
    </row>
    <row r="1039" spans="5:6" x14ac:dyDescent="0.2">
      <c r="E1039"/>
      <c r="F1039"/>
    </row>
    <row r="1040" spans="5:6" x14ac:dyDescent="0.2">
      <c r="E1040"/>
      <c r="F1040"/>
    </row>
    <row r="1041" spans="5:6" x14ac:dyDescent="0.2">
      <c r="E1041"/>
      <c r="F1041"/>
    </row>
    <row r="1042" spans="5:6" x14ac:dyDescent="0.2">
      <c r="E1042"/>
      <c r="F1042"/>
    </row>
    <row r="1043" spans="5:6" x14ac:dyDescent="0.2">
      <c r="E1043"/>
      <c r="F1043"/>
    </row>
    <row r="1044" spans="5:6" x14ac:dyDescent="0.2">
      <c r="E1044"/>
      <c r="F1044"/>
    </row>
    <row r="1045" spans="5:6" x14ac:dyDescent="0.2">
      <c r="E1045"/>
      <c r="F1045"/>
    </row>
    <row r="1046" spans="5:6" x14ac:dyDescent="0.2">
      <c r="E1046"/>
      <c r="F1046"/>
    </row>
    <row r="1047" spans="5:6" x14ac:dyDescent="0.2">
      <c r="E1047"/>
      <c r="F1047"/>
    </row>
    <row r="1048" spans="5:6" x14ac:dyDescent="0.2">
      <c r="E1048"/>
      <c r="F1048"/>
    </row>
    <row r="1049" spans="5:6" x14ac:dyDescent="0.2">
      <c r="E1049"/>
      <c r="F1049"/>
    </row>
    <row r="1050" spans="5:6" x14ac:dyDescent="0.2">
      <c r="E1050"/>
      <c r="F1050"/>
    </row>
    <row r="1051" spans="5:6" x14ac:dyDescent="0.2">
      <c r="E1051"/>
      <c r="F1051"/>
    </row>
    <row r="1052" spans="5:6" x14ac:dyDescent="0.2">
      <c r="E1052"/>
      <c r="F1052"/>
    </row>
    <row r="1053" spans="5:6" x14ac:dyDescent="0.2">
      <c r="E1053"/>
      <c r="F1053"/>
    </row>
    <row r="1054" spans="5:6" x14ac:dyDescent="0.2">
      <c r="E1054"/>
      <c r="F1054"/>
    </row>
    <row r="1055" spans="5:6" x14ac:dyDescent="0.2">
      <c r="E1055"/>
      <c r="F1055"/>
    </row>
    <row r="1056" spans="5:6" x14ac:dyDescent="0.2">
      <c r="E1056"/>
      <c r="F1056"/>
    </row>
    <row r="1057" spans="5:6" x14ac:dyDescent="0.2">
      <c r="E1057"/>
      <c r="F1057"/>
    </row>
    <row r="1058" spans="5:6" x14ac:dyDescent="0.2">
      <c r="E1058"/>
      <c r="F1058"/>
    </row>
    <row r="1059" spans="5:6" x14ac:dyDescent="0.2">
      <c r="E1059"/>
      <c r="F1059"/>
    </row>
    <row r="1060" spans="5:6" x14ac:dyDescent="0.2">
      <c r="E1060"/>
      <c r="F1060"/>
    </row>
    <row r="1061" spans="5:6" x14ac:dyDescent="0.2">
      <c r="E1061"/>
      <c r="F1061"/>
    </row>
    <row r="1062" spans="5:6" x14ac:dyDescent="0.2">
      <c r="E1062"/>
      <c r="F1062"/>
    </row>
    <row r="1063" spans="5:6" x14ac:dyDescent="0.2">
      <c r="E1063"/>
      <c r="F1063"/>
    </row>
    <row r="1064" spans="5:6" x14ac:dyDescent="0.2">
      <c r="E1064"/>
      <c r="F1064"/>
    </row>
    <row r="1065" spans="5:6" x14ac:dyDescent="0.2">
      <c r="E1065"/>
      <c r="F1065"/>
    </row>
    <row r="1066" spans="5:6" x14ac:dyDescent="0.2">
      <c r="E1066"/>
      <c r="F1066"/>
    </row>
    <row r="1067" spans="5:6" x14ac:dyDescent="0.2">
      <c r="E1067"/>
      <c r="F1067"/>
    </row>
    <row r="1068" spans="5:6" x14ac:dyDescent="0.2">
      <c r="E1068"/>
      <c r="F1068"/>
    </row>
    <row r="1069" spans="5:6" x14ac:dyDescent="0.2">
      <c r="E1069"/>
      <c r="F1069"/>
    </row>
    <row r="1070" spans="5:6" x14ac:dyDescent="0.2">
      <c r="E1070"/>
      <c r="F1070"/>
    </row>
    <row r="1071" spans="5:6" x14ac:dyDescent="0.2">
      <c r="E1071"/>
      <c r="F1071"/>
    </row>
    <row r="1072" spans="5:6" x14ac:dyDescent="0.2">
      <c r="E1072"/>
      <c r="F1072"/>
    </row>
    <row r="1073" spans="5:6" x14ac:dyDescent="0.2">
      <c r="E1073"/>
      <c r="F1073"/>
    </row>
    <row r="1074" spans="5:6" x14ac:dyDescent="0.2">
      <c r="E1074"/>
      <c r="F1074"/>
    </row>
    <row r="1075" spans="5:6" x14ac:dyDescent="0.2">
      <c r="E1075"/>
      <c r="F1075"/>
    </row>
    <row r="1076" spans="5:6" x14ac:dyDescent="0.2">
      <c r="E1076"/>
      <c r="F1076"/>
    </row>
    <row r="1077" spans="5:6" x14ac:dyDescent="0.2">
      <c r="E1077"/>
      <c r="F1077"/>
    </row>
    <row r="1078" spans="5:6" x14ac:dyDescent="0.2">
      <c r="E1078"/>
      <c r="F1078"/>
    </row>
    <row r="1079" spans="5:6" x14ac:dyDescent="0.2">
      <c r="E1079"/>
      <c r="F1079"/>
    </row>
    <row r="1080" spans="5:6" x14ac:dyDescent="0.2">
      <c r="E1080"/>
      <c r="F1080"/>
    </row>
    <row r="1081" spans="5:6" x14ac:dyDescent="0.2">
      <c r="E1081"/>
      <c r="F1081"/>
    </row>
    <row r="1082" spans="5:6" x14ac:dyDescent="0.2">
      <c r="E1082"/>
      <c r="F1082"/>
    </row>
    <row r="1083" spans="5:6" x14ac:dyDescent="0.2">
      <c r="E1083"/>
      <c r="F1083"/>
    </row>
    <row r="1084" spans="5:6" x14ac:dyDescent="0.2">
      <c r="E1084"/>
      <c r="F1084"/>
    </row>
    <row r="1085" spans="5:6" x14ac:dyDescent="0.2">
      <c r="E1085"/>
      <c r="F1085"/>
    </row>
    <row r="1086" spans="5:6" x14ac:dyDescent="0.2">
      <c r="E1086"/>
      <c r="F1086"/>
    </row>
    <row r="1087" spans="5:6" x14ac:dyDescent="0.2">
      <c r="E1087"/>
      <c r="F1087"/>
    </row>
    <row r="1088" spans="5:6" x14ac:dyDescent="0.2">
      <c r="E1088"/>
      <c r="F1088"/>
    </row>
    <row r="1089" spans="5:6" x14ac:dyDescent="0.2">
      <c r="E1089"/>
      <c r="F1089"/>
    </row>
    <row r="1090" spans="5:6" x14ac:dyDescent="0.2">
      <c r="E1090"/>
      <c r="F1090"/>
    </row>
    <row r="1091" spans="5:6" x14ac:dyDescent="0.2">
      <c r="E1091"/>
      <c r="F1091"/>
    </row>
    <row r="1092" spans="5:6" x14ac:dyDescent="0.2">
      <c r="E1092"/>
      <c r="F1092"/>
    </row>
    <row r="1093" spans="5:6" x14ac:dyDescent="0.2">
      <c r="E1093"/>
      <c r="F1093"/>
    </row>
    <row r="1094" spans="5:6" x14ac:dyDescent="0.2">
      <c r="E1094"/>
      <c r="F1094"/>
    </row>
    <row r="1095" spans="5:6" x14ac:dyDescent="0.2">
      <c r="E1095"/>
      <c r="F1095"/>
    </row>
    <row r="1096" spans="5:6" x14ac:dyDescent="0.2">
      <c r="E1096"/>
      <c r="F1096"/>
    </row>
  </sheetData>
  <phoneticPr fontId="0" type="noConversion"/>
  <pageMargins left="0.75" right="0.75" top="1" bottom="1" header="0.5" footer="0.5"/>
  <pageSetup scale="67" orientation="portrait" horizontalDpi="300" verticalDpi="300" r:id="rId1"/>
  <headerFooter alignWithMargins="0">
    <oddHeader xml:space="preserve">&amp;R&amp;D&amp;LReclaim 7.0 Project: Blank                    </oddHeader>
    <oddFooter>&amp;L&amp;F&amp;R&amp;P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R1088"/>
  <sheetViews>
    <sheetView zoomScale="75" zoomScaleNormal="75" workbookViewId="0"/>
  </sheetViews>
  <sheetFormatPr defaultColWidth="9.77734375" defaultRowHeight="15" x14ac:dyDescent="0.2"/>
  <cols>
    <col min="1" max="1" width="1.88671875" customWidth="1"/>
    <col min="2" max="3" width="29.6640625" customWidth="1"/>
    <col min="4" max="4" width="5.21875" style="3" customWidth="1"/>
    <col min="5" max="5" width="8" style="1" customWidth="1"/>
    <col min="6" max="6" width="7" style="1" customWidth="1"/>
    <col min="7" max="7" width="5.6640625" style="120" customWidth="1"/>
    <col min="8" max="8" width="11.44140625" customWidth="1"/>
    <col min="9" max="9" width="5.21875" style="3" customWidth="1"/>
    <col min="10" max="10" width="6.109375" style="1" customWidth="1"/>
    <col min="11" max="11" width="11.44140625" customWidth="1"/>
    <col min="12" max="12" width="7.21875" customWidth="1"/>
    <col min="13" max="13" width="8" customWidth="1"/>
    <col min="14" max="14" width="30.6640625" customWidth="1"/>
    <col min="15" max="15" width="14.88671875" style="3" customWidth="1"/>
    <col min="16" max="16" width="10.21875" style="1" customWidth="1"/>
    <col min="17" max="17" width="8.21875" style="1" customWidth="1"/>
    <col min="18" max="18" width="8.33203125" customWidth="1"/>
    <col min="19" max="19" width="11.44140625" customWidth="1"/>
    <col min="20" max="20" width="9.44140625" customWidth="1"/>
    <col min="21" max="21" width="3.33203125" customWidth="1"/>
    <col min="22" max="22" width="30.6640625" customWidth="1"/>
    <col min="23" max="23" width="14.88671875" customWidth="1"/>
    <col min="24" max="24" width="10.21875" customWidth="1"/>
    <col min="25" max="25" width="8.21875" customWidth="1"/>
    <col min="26" max="26" width="8.33203125" customWidth="1"/>
    <col min="27" max="27" width="11.44140625" customWidth="1"/>
    <col min="28" max="28" width="9.44140625" customWidth="1"/>
    <col min="29" max="29" width="3.33203125" customWidth="1"/>
    <col min="30" max="30" width="30.6640625" customWidth="1"/>
    <col min="31" max="31" width="14.88671875" customWidth="1"/>
    <col min="32" max="32" width="10.21875" customWidth="1"/>
    <col min="33" max="33" width="8.21875" customWidth="1"/>
    <col min="34" max="34" width="8.33203125" customWidth="1"/>
    <col min="35" max="35" width="11.44140625" customWidth="1"/>
    <col min="36" max="36" width="9.44140625" customWidth="1"/>
    <col min="37" max="37" width="3.33203125" customWidth="1"/>
    <col min="38" max="38" width="30.6640625" customWidth="1"/>
    <col min="39" max="39" width="14.88671875" customWidth="1"/>
    <col min="40" max="40" width="10.21875" customWidth="1"/>
    <col min="41" max="41" width="8.21875" customWidth="1"/>
    <col min="42" max="42" width="8.33203125" customWidth="1"/>
    <col min="43" max="43" width="11.44140625" customWidth="1"/>
    <col min="44" max="44" width="9.44140625" customWidth="1"/>
    <col min="45" max="45" width="3.33203125" customWidth="1"/>
    <col min="46" max="46" width="30.6640625" customWidth="1"/>
    <col min="47" max="47" width="14.88671875" customWidth="1"/>
    <col min="48" max="48" width="10.21875" customWidth="1"/>
    <col min="49" max="49" width="8.21875" customWidth="1"/>
    <col min="50" max="50" width="8.33203125" customWidth="1"/>
    <col min="51" max="51" width="11.44140625" customWidth="1"/>
    <col min="52" max="52" width="9.44140625" customWidth="1"/>
  </cols>
  <sheetData>
    <row r="1" spans="1:70" s="10" customFormat="1" ht="24.75" customHeight="1" x14ac:dyDescent="0.25">
      <c r="A1">
        <v>1</v>
      </c>
      <c r="B1" s="6" t="s">
        <v>661</v>
      </c>
      <c r="C1" s="6"/>
      <c r="D1" s="150"/>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s="17" customFormat="1" ht="4.5" customHeight="1" thickBot="1" x14ac:dyDescent="0.25">
      <c r="A2"/>
      <c r="B2" s="52"/>
      <c r="C2" s="52"/>
      <c r="D2" s="53"/>
      <c r="E2" s="54"/>
      <c r="F2" s="54"/>
      <c r="G2" s="119"/>
      <c r="H2" s="55"/>
      <c r="I2"/>
      <c r="J2"/>
      <c r="K2"/>
      <c r="L2"/>
      <c r="M2"/>
    </row>
    <row r="3" spans="1:70" s="9" customFormat="1" ht="33" customHeight="1" thickBot="1" x14ac:dyDescent="0.3">
      <c r="A3"/>
      <c r="B3" s="149" t="s">
        <v>4</v>
      </c>
      <c r="C3" s="149" t="s">
        <v>355</v>
      </c>
      <c r="D3" s="368" t="s">
        <v>199</v>
      </c>
      <c r="E3" s="369" t="s">
        <v>198</v>
      </c>
      <c r="F3" s="369" t="s">
        <v>200</v>
      </c>
      <c r="G3" s="370" t="s">
        <v>201</v>
      </c>
      <c r="H3" s="368" t="s">
        <v>202</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row>
    <row r="4" spans="1:70" s="9" customFormat="1" ht="15" customHeight="1" x14ac:dyDescent="0.25">
      <c r="A4"/>
      <c r="B4" s="65" t="s">
        <v>903</v>
      </c>
      <c r="C4" s="65"/>
      <c r="D4" s="66"/>
      <c r="E4" s="65"/>
      <c r="F4" s="65"/>
      <c r="G4" s="123"/>
      <c r="H4" s="68"/>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row>
    <row r="5" spans="1:70" s="9" customFormat="1" ht="15" customHeight="1" x14ac:dyDescent="0.25">
      <c r="A5"/>
      <c r="B5" s="5" t="s">
        <v>662</v>
      </c>
      <c r="C5" s="5"/>
      <c r="D5" s="5" t="s">
        <v>9</v>
      </c>
      <c r="E5" s="5"/>
      <c r="F5" s="5" t="e">
        <f>NA()</f>
        <v>#N/A</v>
      </c>
      <c r="G5" s="121">
        <f t="shared" ref="G5:G24" si="0">IF(ISNA(F5),0,INDEX(IF(UPPER(RIGHT(F5,1))=Low,UnitCostLow, IF(UPPER(RIGHT(F5,1))=High,UnitCostHigh,UnitCostSpecified)),MATCH(UPPER(LEFT(F5,LEN(F5)-1)),CostCode,0)))</f>
        <v>0</v>
      </c>
      <c r="H5" s="4">
        <f t="shared" ref="H5:H13" si="1">G5*E5</f>
        <v>0</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row>
    <row r="6" spans="1:70" s="9" customFormat="1" ht="15" customHeight="1" x14ac:dyDescent="0.25">
      <c r="A6"/>
      <c r="B6" s="5" t="s">
        <v>663</v>
      </c>
      <c r="C6" s="5"/>
      <c r="D6" s="5" t="s">
        <v>9</v>
      </c>
      <c r="E6" s="5"/>
      <c r="F6" s="5" t="e">
        <f>NA()</f>
        <v>#N/A</v>
      </c>
      <c r="G6" s="121">
        <f t="shared" si="0"/>
        <v>0</v>
      </c>
      <c r="H6" s="4">
        <f t="shared" si="1"/>
        <v>0</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row>
    <row r="7" spans="1:70" s="9" customFormat="1" ht="15" customHeight="1" x14ac:dyDescent="0.25">
      <c r="A7"/>
      <c r="B7" s="5" t="s">
        <v>955</v>
      </c>
      <c r="C7" s="5"/>
      <c r="D7" s="5" t="s">
        <v>9</v>
      </c>
      <c r="E7" s="5"/>
      <c r="F7" s="5" t="e">
        <f>NA()</f>
        <v>#N/A</v>
      </c>
      <c r="G7" s="121">
        <f t="shared" si="0"/>
        <v>0</v>
      </c>
      <c r="H7" s="4">
        <f t="shared" ref="H7" si="2">G7*E7</f>
        <v>0</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row>
    <row r="8" spans="1:70" s="9" customFormat="1" ht="15" customHeight="1" x14ac:dyDescent="0.25">
      <c r="A8"/>
      <c r="B8" s="5" t="s">
        <v>664</v>
      </c>
      <c r="C8" s="5"/>
      <c r="D8" s="5" t="s">
        <v>9</v>
      </c>
      <c r="E8" s="5"/>
      <c r="F8" s="5" t="e">
        <f>NA()</f>
        <v>#N/A</v>
      </c>
      <c r="G8" s="121">
        <f t="shared" ref="G8" si="3">IF(ISNA(F8),0,INDEX(IF(UPPER(RIGHT(F8,1))=Low,UnitCostLow, IF(UPPER(RIGHT(F8,1))=High,UnitCostHigh,UnitCostSpecified)),MATCH(UPPER(LEFT(F8,LEN(F8)-1)),CostCode,0)))</f>
        <v>0</v>
      </c>
      <c r="H8" s="4">
        <f t="shared" si="1"/>
        <v>0</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row>
    <row r="9" spans="1:70" s="9" customFormat="1" ht="15" customHeight="1" x14ac:dyDescent="0.25">
      <c r="A9"/>
      <c r="B9" s="371" t="s">
        <v>957</v>
      </c>
      <c r="C9" s="59"/>
      <c r="D9" s="5" t="s">
        <v>9</v>
      </c>
      <c r="E9" s="5"/>
      <c r="F9" s="5" t="e">
        <f>NA()</f>
        <v>#N/A</v>
      </c>
      <c r="G9" s="121">
        <f t="shared" si="0"/>
        <v>0</v>
      </c>
      <c r="H9" s="4">
        <f t="shared" si="1"/>
        <v>0</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row>
    <row r="10" spans="1:70" s="9" customFormat="1" ht="15" customHeight="1" x14ac:dyDescent="0.25">
      <c r="A10"/>
      <c r="B10" s="371" t="s">
        <v>665</v>
      </c>
      <c r="C10" s="59"/>
      <c r="D10" s="5" t="s">
        <v>9</v>
      </c>
      <c r="E10" s="5"/>
      <c r="F10" s="5" t="e">
        <f>NA()</f>
        <v>#N/A</v>
      </c>
      <c r="G10" s="121">
        <f t="shared" si="0"/>
        <v>0</v>
      </c>
      <c r="H10" s="4">
        <f t="shared" si="1"/>
        <v>0</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row>
    <row r="11" spans="1:70" s="9" customFormat="1" ht="15" customHeight="1" x14ac:dyDescent="0.25">
      <c r="A11"/>
      <c r="B11" s="5" t="s">
        <v>666</v>
      </c>
      <c r="C11" s="59"/>
      <c r="D11" s="5" t="s">
        <v>9</v>
      </c>
      <c r="E11" s="5"/>
      <c r="F11" s="5" t="e">
        <f>NA()</f>
        <v>#N/A</v>
      </c>
      <c r="G11" s="121">
        <f t="shared" si="0"/>
        <v>0</v>
      </c>
      <c r="H11" s="4">
        <f t="shared" si="1"/>
        <v>0</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row>
    <row r="12" spans="1:70" s="9" customFormat="1" ht="15" customHeight="1" x14ac:dyDescent="0.25">
      <c r="A12"/>
      <c r="B12" s="5" t="s">
        <v>667</v>
      </c>
      <c r="C12" s="59"/>
      <c r="D12" s="5" t="s">
        <v>9</v>
      </c>
      <c r="E12" s="5"/>
      <c r="F12" s="5" t="e">
        <f>NA()</f>
        <v>#N/A</v>
      </c>
      <c r="G12" s="121">
        <f t="shared" ref="G12:G13" si="4">IF(ISNA(F12),0,INDEX(IF(UPPER(RIGHT(F12,1))=Low,UnitCostLow, IF(UPPER(RIGHT(F12,1))=High,UnitCostHigh,UnitCostSpecified)),MATCH(UPPER(LEFT(F12,LEN(F12)-1)),CostCode,0)))</f>
        <v>0</v>
      </c>
      <c r="H12" s="4">
        <f t="shared" si="1"/>
        <v>0</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row>
    <row r="13" spans="1:70" s="9" customFormat="1" ht="15" customHeight="1" x14ac:dyDescent="0.25">
      <c r="A13"/>
      <c r="B13" s="5" t="s">
        <v>668</v>
      </c>
      <c r="C13" s="59"/>
      <c r="D13" s="5" t="s">
        <v>9</v>
      </c>
      <c r="E13" s="5"/>
      <c r="F13" s="5" t="e">
        <f>NA()</f>
        <v>#N/A</v>
      </c>
      <c r="G13" s="121">
        <f t="shared" si="4"/>
        <v>0</v>
      </c>
      <c r="H13" s="4">
        <f t="shared" si="1"/>
        <v>0</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row>
    <row r="14" spans="1:70" s="9" customFormat="1" ht="15" customHeight="1" x14ac:dyDescent="0.25">
      <c r="A14"/>
      <c r="B14" s="5" t="s">
        <v>13</v>
      </c>
      <c r="C14" s="5"/>
      <c r="D14" s="5"/>
      <c r="E14" s="5"/>
      <c r="F14" s="5" t="e">
        <f>NA()</f>
        <v>#N/A</v>
      </c>
      <c r="G14" s="121">
        <f>IF(ISNA(F14),0,INDEX(IF(UPPER(RIGHT(F14,1))=Low,UnitCostLow, IF(UPPER(RIGHT(F14,1))=High,UnitCostHigh,UnitCostSpecified)),MATCH(UPPER(LEFT(F14,LEN(F14)-1)),CostCode,0)))</f>
        <v>0</v>
      </c>
      <c r="H14" s="4">
        <f>G14*E14</f>
        <v>0</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row>
    <row r="15" spans="1:70" s="9" customFormat="1" ht="15" customHeight="1" x14ac:dyDescent="0.25">
      <c r="A15"/>
      <c r="B15" s="65" t="s">
        <v>904</v>
      </c>
      <c r="C15" s="65"/>
      <c r="D15" s="66"/>
      <c r="E15" s="65"/>
      <c r="F15" s="65"/>
      <c r="G15" s="123"/>
      <c r="H15" s="68"/>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row>
    <row r="16" spans="1:70" s="9" customFormat="1" ht="15" customHeight="1" x14ac:dyDescent="0.25">
      <c r="A16"/>
      <c r="B16" s="5" t="s">
        <v>669</v>
      </c>
      <c r="C16" s="5"/>
      <c r="D16" s="5" t="s">
        <v>249</v>
      </c>
      <c r="E16" s="5"/>
      <c r="F16" s="5" t="e">
        <f>NA()</f>
        <v>#N/A</v>
      </c>
      <c r="G16" s="121">
        <f t="shared" si="0"/>
        <v>0</v>
      </c>
      <c r="H16" s="4">
        <f t="shared" ref="H16:H21" si="5">G16*E16</f>
        <v>0</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row>
    <row r="17" spans="1:70" s="9" customFormat="1" ht="15" customHeight="1" x14ac:dyDescent="0.25">
      <c r="A17"/>
      <c r="B17" s="5" t="s">
        <v>670</v>
      </c>
      <c r="C17" s="5"/>
      <c r="D17" s="5" t="s">
        <v>249</v>
      </c>
      <c r="E17" s="5"/>
      <c r="F17" s="5" t="e">
        <f>NA()</f>
        <v>#N/A</v>
      </c>
      <c r="G17" s="121">
        <f t="shared" si="0"/>
        <v>0</v>
      </c>
      <c r="H17" s="4">
        <f t="shared" si="5"/>
        <v>0</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row>
    <row r="18" spans="1:70" ht="15" customHeight="1" x14ac:dyDescent="0.2">
      <c r="B18" s="5" t="s">
        <v>671</v>
      </c>
      <c r="C18" s="5"/>
      <c r="D18" s="5" t="s">
        <v>249</v>
      </c>
      <c r="E18" s="5"/>
      <c r="F18" s="5" t="e">
        <f>NA()</f>
        <v>#N/A</v>
      </c>
      <c r="G18" s="121">
        <f t="shared" si="0"/>
        <v>0</v>
      </c>
      <c r="H18" s="4">
        <f t="shared" si="5"/>
        <v>0</v>
      </c>
      <c r="I18"/>
      <c r="J18"/>
      <c r="O18"/>
      <c r="P18"/>
      <c r="Q18"/>
    </row>
    <row r="19" spans="1:70" ht="15" customHeight="1" x14ac:dyDescent="0.2">
      <c r="B19" s="5" t="s">
        <v>672</v>
      </c>
      <c r="C19" s="5"/>
      <c r="D19" s="5" t="s">
        <v>249</v>
      </c>
      <c r="E19" s="5"/>
      <c r="F19" s="5" t="e">
        <f>NA()</f>
        <v>#N/A</v>
      </c>
      <c r="G19" s="121">
        <f t="shared" si="0"/>
        <v>0</v>
      </c>
      <c r="H19" s="4">
        <f t="shared" si="5"/>
        <v>0</v>
      </c>
      <c r="I19"/>
      <c r="J19"/>
      <c r="O19"/>
      <c r="P19"/>
      <c r="Q19"/>
    </row>
    <row r="20" spans="1:70" ht="15" customHeight="1" x14ac:dyDescent="0.2">
      <c r="B20" s="5" t="s">
        <v>673</v>
      </c>
      <c r="C20" s="5"/>
      <c r="D20" s="5" t="s">
        <v>249</v>
      </c>
      <c r="E20" s="5"/>
      <c r="F20" s="5" t="e">
        <f>NA()</f>
        <v>#N/A</v>
      </c>
      <c r="G20" s="121">
        <f t="shared" si="0"/>
        <v>0</v>
      </c>
      <c r="H20" s="4">
        <f t="shared" si="5"/>
        <v>0</v>
      </c>
      <c r="I20"/>
      <c r="J20"/>
      <c r="O20"/>
      <c r="P20"/>
      <c r="Q20"/>
    </row>
    <row r="21" spans="1:70" s="43" customFormat="1" ht="15" customHeight="1" x14ac:dyDescent="0.2">
      <c r="A21"/>
      <c r="B21" s="5" t="s">
        <v>13</v>
      </c>
      <c r="C21" s="5"/>
      <c r="D21" s="22"/>
      <c r="E21" s="22"/>
      <c r="F21" s="24" t="e">
        <f>NA()</f>
        <v>#N/A</v>
      </c>
      <c r="G21" s="121">
        <f t="shared" si="0"/>
        <v>0</v>
      </c>
      <c r="H21" s="4">
        <f t="shared" si="5"/>
        <v>0</v>
      </c>
      <c r="I21"/>
      <c r="J21"/>
    </row>
    <row r="22" spans="1:70" ht="15" customHeight="1" x14ac:dyDescent="0.2">
      <c r="B22" s="65" t="s">
        <v>905</v>
      </c>
      <c r="C22" s="65"/>
      <c r="D22" s="66"/>
      <c r="E22" s="65"/>
      <c r="F22" s="65"/>
      <c r="G22" s="123"/>
      <c r="H22" s="68"/>
      <c r="I22"/>
      <c r="J22"/>
      <c r="O22"/>
      <c r="P22"/>
      <c r="Q22"/>
    </row>
    <row r="23" spans="1:70" ht="15" customHeight="1" x14ac:dyDescent="0.2">
      <c r="B23" s="5" t="s">
        <v>674</v>
      </c>
      <c r="C23" s="5"/>
      <c r="D23" s="16" t="s">
        <v>10</v>
      </c>
      <c r="E23" s="5"/>
      <c r="F23" s="5" t="e">
        <f>NA()</f>
        <v>#N/A</v>
      </c>
      <c r="G23" s="121">
        <f t="shared" si="0"/>
        <v>0</v>
      </c>
      <c r="H23" s="4">
        <f>G23*E23</f>
        <v>0</v>
      </c>
      <c r="I23"/>
      <c r="J23"/>
      <c r="O23"/>
      <c r="P23"/>
      <c r="Q23"/>
    </row>
    <row r="24" spans="1:70" ht="15" customHeight="1" x14ac:dyDescent="0.2">
      <c r="B24" s="5" t="s">
        <v>675</v>
      </c>
      <c r="C24" s="5"/>
      <c r="D24" s="16" t="s">
        <v>9</v>
      </c>
      <c r="E24" s="5"/>
      <c r="F24" s="5" t="e">
        <f>NA()</f>
        <v>#N/A</v>
      </c>
      <c r="G24" s="121">
        <f t="shared" si="0"/>
        <v>0</v>
      </c>
      <c r="H24" s="4">
        <f>G24*E24</f>
        <v>0</v>
      </c>
      <c r="I24"/>
      <c r="J24"/>
      <c r="O24"/>
      <c r="P24"/>
      <c r="Q24"/>
    </row>
    <row r="25" spans="1:70" ht="15" customHeight="1" x14ac:dyDescent="0.2">
      <c r="B25" s="65" t="s">
        <v>906</v>
      </c>
      <c r="C25" s="65"/>
      <c r="D25" s="66"/>
      <c r="E25" s="65"/>
      <c r="F25" s="65"/>
      <c r="G25" s="123"/>
      <c r="H25" s="68"/>
      <c r="I25"/>
      <c r="J25"/>
      <c r="O25"/>
      <c r="P25"/>
      <c r="Q25"/>
    </row>
    <row r="26" spans="1:70" ht="15" customHeight="1" x14ac:dyDescent="0.2">
      <c r="B26" s="5" t="s">
        <v>907</v>
      </c>
      <c r="C26" s="5"/>
      <c r="D26" s="16" t="s">
        <v>249</v>
      </c>
      <c r="E26" s="5"/>
      <c r="F26" s="5" t="e">
        <f>NA()</f>
        <v>#N/A</v>
      </c>
      <c r="G26" s="121">
        <f t="shared" ref="G26" si="6">IF(ISNA(F26),0,INDEX(IF(UPPER(RIGHT(F26,1))=Low,UnitCostLow, IF(UPPER(RIGHT(F26,1))=High,UnitCostHigh,UnitCostSpecified)),MATCH(UPPER(LEFT(F26,LEN(F26)-1)),CostCode,0)))</f>
        <v>0</v>
      </c>
      <c r="H26" s="4">
        <f>G26*E26</f>
        <v>0</v>
      </c>
      <c r="I26"/>
      <c r="J26"/>
      <c r="O26"/>
      <c r="P26"/>
      <c r="Q26"/>
    </row>
    <row r="27" spans="1:70" ht="15" customHeight="1" x14ac:dyDescent="0.2">
      <c r="B27" s="65" t="s">
        <v>676</v>
      </c>
      <c r="C27" s="65"/>
      <c r="D27" s="66"/>
      <c r="E27" s="65"/>
      <c r="F27" s="65"/>
      <c r="G27" s="123"/>
      <c r="H27" s="68"/>
      <c r="I27"/>
      <c r="J27"/>
      <c r="O27"/>
      <c r="P27"/>
      <c r="Q27"/>
    </row>
    <row r="28" spans="1:70" s="64" customFormat="1" ht="15" customHeight="1" x14ac:dyDescent="0.2">
      <c r="A28"/>
      <c r="B28" s="59" t="s">
        <v>677</v>
      </c>
      <c r="C28" s="59"/>
      <c r="D28" s="100"/>
      <c r="E28" s="59"/>
      <c r="F28" s="59"/>
      <c r="G28" s="130"/>
      <c r="H28" s="61">
        <f>AnnualTreat1Cost</f>
        <v>1E-4</v>
      </c>
      <c r="I28"/>
      <c r="J28"/>
    </row>
    <row r="29" spans="1:70" ht="15" customHeight="1" x14ac:dyDescent="0.2">
      <c r="B29" s="40"/>
      <c r="C29" s="40"/>
      <c r="D29" s="49"/>
      <c r="E29" s="40"/>
      <c r="F29" s="40"/>
      <c r="G29" s="124"/>
      <c r="H29" s="50"/>
      <c r="I29"/>
      <c r="J29"/>
      <c r="O29"/>
      <c r="P29"/>
      <c r="Q29"/>
    </row>
    <row r="30" spans="1:70" ht="15" customHeight="1" x14ac:dyDescent="0.2">
      <c r="B30" s="22" t="s">
        <v>678</v>
      </c>
      <c r="C30" s="22"/>
      <c r="D30" s="23"/>
      <c r="E30" s="22"/>
      <c r="F30" s="22"/>
      <c r="G30" s="372"/>
      <c r="H30" s="24">
        <f>SUM(H5:H29)+0.0001</f>
        <v>2.0000000000000001E-4</v>
      </c>
      <c r="I30"/>
      <c r="J30"/>
      <c r="O30"/>
      <c r="P30"/>
      <c r="Q30"/>
    </row>
    <row r="31" spans="1:70" s="64" customFormat="1" ht="15" customHeight="1" x14ac:dyDescent="0.2">
      <c r="A31"/>
      <c r="B31" s="59" t="s">
        <v>679</v>
      </c>
      <c r="C31" s="59"/>
      <c r="D31" s="100"/>
      <c r="E31" s="59"/>
      <c r="F31" s="373">
        <v>0</v>
      </c>
      <c r="G31" s="130"/>
      <c r="H31" s="374"/>
      <c r="I31"/>
      <c r="J31"/>
    </row>
    <row r="32" spans="1:70" s="64" customFormat="1" ht="15" customHeight="1" x14ac:dyDescent="0.2">
      <c r="A32"/>
      <c r="B32" s="59" t="s">
        <v>680</v>
      </c>
      <c r="C32" s="59"/>
      <c r="D32" s="100"/>
      <c r="E32" s="59"/>
      <c r="F32" s="375"/>
      <c r="G32" s="130" t="s">
        <v>66</v>
      </c>
      <c r="H32" s="118"/>
      <c r="I32"/>
      <c r="J32"/>
    </row>
    <row r="33" spans="1:17" s="64" customFormat="1" ht="15" customHeight="1" x14ac:dyDescent="0.2">
      <c r="A33"/>
      <c r="B33" s="376" t="s">
        <v>681</v>
      </c>
      <c r="C33" s="376"/>
      <c r="D33" s="377"/>
      <c r="E33" s="378"/>
      <c r="F33" s="378"/>
      <c r="G33" s="379"/>
      <c r="H33" s="380">
        <f>PV(DiscountRate,PCYears, PCAnnualTotal)*-1</f>
        <v>0</v>
      </c>
      <c r="I33"/>
      <c r="J33"/>
    </row>
    <row r="34" spans="1:17" x14ac:dyDescent="0.2">
      <c r="D34"/>
      <c r="E34"/>
      <c r="F34"/>
      <c r="G34"/>
      <c r="I34"/>
      <c r="J34"/>
      <c r="O34"/>
      <c r="P34"/>
      <c r="Q34"/>
    </row>
    <row r="35" spans="1:17" s="7" customFormat="1" ht="12.75" x14ac:dyDescent="0.2">
      <c r="B35" s="7" t="s">
        <v>956</v>
      </c>
    </row>
    <row r="36" spans="1:17" ht="30.75" customHeight="1" x14ac:dyDescent="0.2">
      <c r="D36"/>
      <c r="E36"/>
      <c r="F36"/>
      <c r="G36"/>
      <c r="I36"/>
      <c r="J36"/>
      <c r="O36"/>
      <c r="P36"/>
      <c r="Q36"/>
    </row>
    <row r="37" spans="1:17" ht="15" customHeight="1" x14ac:dyDescent="0.2">
      <c r="D37"/>
      <c r="E37"/>
      <c r="F37"/>
      <c r="G37"/>
      <c r="I37"/>
      <c r="J37"/>
      <c r="O37"/>
      <c r="P37"/>
      <c r="Q37"/>
    </row>
    <row r="38" spans="1:17" ht="15" customHeight="1" x14ac:dyDescent="0.2">
      <c r="D38"/>
      <c r="E38"/>
      <c r="F38"/>
      <c r="G38"/>
      <c r="I38"/>
      <c r="J38"/>
      <c r="O38"/>
      <c r="P38"/>
      <c r="Q38"/>
    </row>
    <row r="39" spans="1:17" ht="15" customHeight="1" x14ac:dyDescent="0.2">
      <c r="D39"/>
      <c r="E39"/>
      <c r="F39"/>
      <c r="G39"/>
      <c r="I39"/>
      <c r="J39"/>
      <c r="O39"/>
      <c r="P39"/>
      <c r="Q39"/>
    </row>
    <row r="40" spans="1:17" ht="15" customHeight="1" x14ac:dyDescent="0.2">
      <c r="D40"/>
      <c r="E40"/>
      <c r="F40"/>
      <c r="G40"/>
      <c r="I40"/>
      <c r="J40"/>
      <c r="O40"/>
      <c r="P40"/>
      <c r="Q40"/>
    </row>
    <row r="41" spans="1:17" ht="15" customHeight="1" x14ac:dyDescent="0.2">
      <c r="D41"/>
      <c r="E41"/>
      <c r="F41"/>
      <c r="G41"/>
      <c r="I41"/>
      <c r="J41"/>
      <c r="O41"/>
      <c r="P41"/>
      <c r="Q41"/>
    </row>
    <row r="42" spans="1:17" ht="15" customHeight="1" x14ac:dyDescent="0.2">
      <c r="D42"/>
      <c r="E42"/>
      <c r="F42"/>
      <c r="G42"/>
      <c r="I42"/>
      <c r="J42"/>
      <c r="O42"/>
      <c r="P42"/>
      <c r="Q42"/>
    </row>
    <row r="43" spans="1:17" ht="15" customHeight="1" x14ac:dyDescent="0.2">
      <c r="D43"/>
      <c r="E43"/>
      <c r="F43"/>
      <c r="G43"/>
      <c r="I43"/>
      <c r="J43"/>
      <c r="O43"/>
      <c r="P43"/>
      <c r="Q43"/>
    </row>
    <row r="44" spans="1:17" ht="15" customHeight="1" x14ac:dyDescent="0.2">
      <c r="D44"/>
      <c r="E44"/>
      <c r="F44"/>
      <c r="G44"/>
      <c r="I44"/>
      <c r="J44"/>
      <c r="O44"/>
      <c r="P44"/>
      <c r="Q44"/>
    </row>
    <row r="45" spans="1:17" ht="15" customHeight="1" x14ac:dyDescent="0.2">
      <c r="D45"/>
      <c r="E45"/>
      <c r="F45"/>
      <c r="G45"/>
      <c r="I45"/>
      <c r="J45"/>
      <c r="O45"/>
      <c r="P45"/>
      <c r="Q45"/>
    </row>
    <row r="46" spans="1:17" ht="15" customHeight="1" x14ac:dyDescent="0.2">
      <c r="D46"/>
      <c r="E46"/>
      <c r="F46"/>
      <c r="G46"/>
      <c r="I46"/>
      <c r="J46"/>
      <c r="O46"/>
      <c r="P46"/>
      <c r="Q46"/>
    </row>
    <row r="47" spans="1:17" ht="15" customHeight="1" x14ac:dyDescent="0.2">
      <c r="D47"/>
      <c r="E47"/>
      <c r="F47"/>
      <c r="G47"/>
      <c r="I47"/>
      <c r="J47"/>
      <c r="O47"/>
      <c r="P47"/>
      <c r="Q47"/>
    </row>
    <row r="48" spans="1:17" ht="15" customHeight="1" x14ac:dyDescent="0.2">
      <c r="D48"/>
      <c r="E48"/>
      <c r="F48"/>
      <c r="G48"/>
      <c r="I48"/>
      <c r="J48"/>
      <c r="O48"/>
      <c r="P48"/>
      <c r="Q48"/>
    </row>
    <row r="49" spans="4:17" ht="15" customHeight="1" x14ac:dyDescent="0.2">
      <c r="D49"/>
      <c r="E49"/>
      <c r="F49"/>
      <c r="G49"/>
      <c r="I49"/>
      <c r="J49"/>
      <c r="O49"/>
      <c r="P49"/>
      <c r="Q49"/>
    </row>
    <row r="50" spans="4:17" ht="15" customHeight="1" x14ac:dyDescent="0.2">
      <c r="D50"/>
      <c r="E50"/>
      <c r="F50"/>
      <c r="I50"/>
      <c r="J50"/>
      <c r="O50"/>
      <c r="P50"/>
      <c r="Q50"/>
    </row>
    <row r="51" spans="4:17" ht="15" customHeight="1" x14ac:dyDescent="0.2">
      <c r="D51"/>
      <c r="E51"/>
      <c r="F51"/>
      <c r="I51"/>
      <c r="J51"/>
      <c r="O51"/>
      <c r="P51"/>
      <c r="Q51"/>
    </row>
    <row r="52" spans="4:17" ht="15" customHeight="1" x14ac:dyDescent="0.2">
      <c r="D52"/>
      <c r="E52"/>
      <c r="F52"/>
      <c r="I52"/>
      <c r="J52"/>
      <c r="O52"/>
      <c r="P52"/>
      <c r="Q52"/>
    </row>
    <row r="53" spans="4:17" ht="15" customHeight="1" x14ac:dyDescent="0.2">
      <c r="D53"/>
      <c r="E53"/>
      <c r="F53"/>
      <c r="I53"/>
      <c r="J53"/>
      <c r="O53"/>
      <c r="P53"/>
      <c r="Q53"/>
    </row>
    <row r="54" spans="4:17" ht="15" customHeight="1" x14ac:dyDescent="0.2">
      <c r="D54"/>
      <c r="E54"/>
      <c r="F54"/>
      <c r="I54"/>
      <c r="J54"/>
      <c r="O54"/>
      <c r="P54"/>
      <c r="Q54"/>
    </row>
    <row r="55" spans="4:17" ht="15" customHeight="1" x14ac:dyDescent="0.2">
      <c r="D55"/>
      <c r="E55"/>
      <c r="F55"/>
      <c r="I55"/>
      <c r="J55"/>
      <c r="O55"/>
      <c r="P55"/>
      <c r="Q55"/>
    </row>
    <row r="56" spans="4:17" ht="15" customHeight="1" x14ac:dyDescent="0.2">
      <c r="D56"/>
      <c r="E56"/>
      <c r="F56"/>
      <c r="I56"/>
      <c r="J56"/>
      <c r="O56"/>
      <c r="P56"/>
      <c r="Q56"/>
    </row>
    <row r="57" spans="4:17" ht="15" customHeight="1" x14ac:dyDescent="0.2">
      <c r="D57"/>
      <c r="E57"/>
      <c r="F57"/>
      <c r="I57"/>
      <c r="J57"/>
      <c r="O57"/>
      <c r="P57"/>
      <c r="Q57"/>
    </row>
    <row r="58" spans="4:17" ht="15" customHeight="1" x14ac:dyDescent="0.2">
      <c r="D58"/>
      <c r="E58"/>
      <c r="F58"/>
      <c r="I58"/>
      <c r="J58"/>
      <c r="O58"/>
      <c r="P58"/>
      <c r="Q58"/>
    </row>
    <row r="59" spans="4:17" ht="15" customHeight="1" x14ac:dyDescent="0.2">
      <c r="D59"/>
      <c r="E59"/>
      <c r="F59"/>
      <c r="I59"/>
      <c r="J59"/>
      <c r="O59"/>
      <c r="P59"/>
      <c r="Q59"/>
    </row>
    <row r="60" spans="4:17" ht="15" customHeight="1" x14ac:dyDescent="0.2">
      <c r="D60"/>
      <c r="E60"/>
      <c r="F60"/>
      <c r="I60"/>
      <c r="J60"/>
      <c r="O60"/>
      <c r="P60"/>
      <c r="Q60"/>
    </row>
    <row r="61" spans="4:17" ht="15" customHeight="1" x14ac:dyDescent="0.2">
      <c r="D61"/>
      <c r="E61"/>
      <c r="F61"/>
      <c r="I61"/>
      <c r="J61"/>
      <c r="O61"/>
      <c r="P61"/>
      <c r="Q61"/>
    </row>
    <row r="62" spans="4:17" ht="15" customHeight="1" x14ac:dyDescent="0.2">
      <c r="D62"/>
      <c r="E62"/>
      <c r="F62"/>
      <c r="I62"/>
      <c r="J62"/>
      <c r="O62"/>
      <c r="P62"/>
      <c r="Q62"/>
    </row>
    <row r="63" spans="4:17" ht="15" customHeight="1" x14ac:dyDescent="0.2">
      <c r="D63"/>
      <c r="E63"/>
      <c r="F63"/>
      <c r="I63"/>
      <c r="J63"/>
      <c r="O63"/>
      <c r="P63"/>
      <c r="Q63"/>
    </row>
    <row r="64" spans="4:17" ht="15" customHeight="1" x14ac:dyDescent="0.2">
      <c r="D64"/>
      <c r="E64"/>
      <c r="F64"/>
      <c r="I64"/>
      <c r="J64"/>
      <c r="O64"/>
      <c r="P64"/>
      <c r="Q64"/>
    </row>
    <row r="65" spans="4:17" ht="15" customHeight="1" x14ac:dyDescent="0.2">
      <c r="D65"/>
      <c r="E65"/>
      <c r="F65"/>
      <c r="I65"/>
      <c r="J65"/>
      <c r="O65"/>
      <c r="P65"/>
      <c r="Q65"/>
    </row>
    <row r="66" spans="4:17" ht="15" customHeight="1" x14ac:dyDescent="0.2">
      <c r="D66"/>
      <c r="E66"/>
      <c r="F66"/>
      <c r="I66"/>
      <c r="J66"/>
      <c r="O66"/>
      <c r="P66"/>
      <c r="Q66"/>
    </row>
    <row r="67" spans="4:17" ht="15" customHeight="1" x14ac:dyDescent="0.2">
      <c r="D67"/>
      <c r="E67"/>
      <c r="F67"/>
      <c r="I67"/>
      <c r="J67"/>
      <c r="O67"/>
      <c r="P67"/>
      <c r="Q67"/>
    </row>
    <row r="68" spans="4:17" ht="15" customHeight="1" x14ac:dyDescent="0.2">
      <c r="D68"/>
      <c r="E68"/>
      <c r="F68"/>
      <c r="I68"/>
      <c r="J68"/>
      <c r="O68"/>
      <c r="P68"/>
      <c r="Q68"/>
    </row>
    <row r="69" spans="4:17" ht="15" customHeight="1" x14ac:dyDescent="0.2">
      <c r="D69"/>
      <c r="E69"/>
      <c r="F69"/>
      <c r="I69"/>
      <c r="J69"/>
      <c r="O69"/>
      <c r="P69"/>
      <c r="Q69"/>
    </row>
    <row r="70" spans="4:17" ht="15" customHeight="1" x14ac:dyDescent="0.2">
      <c r="D70"/>
      <c r="E70"/>
      <c r="F70"/>
      <c r="I70"/>
      <c r="J70"/>
      <c r="O70"/>
      <c r="P70"/>
      <c r="Q70"/>
    </row>
    <row r="71" spans="4:17" ht="15" customHeight="1" x14ac:dyDescent="0.2">
      <c r="D71"/>
      <c r="E71"/>
      <c r="F71"/>
      <c r="I71"/>
      <c r="J71"/>
      <c r="O71"/>
      <c r="P71"/>
      <c r="Q71"/>
    </row>
    <row r="72" spans="4:17" ht="15" customHeight="1" x14ac:dyDescent="0.2">
      <c r="D72"/>
      <c r="E72"/>
      <c r="F72"/>
      <c r="I72"/>
      <c r="J72"/>
      <c r="O72"/>
      <c r="P72"/>
      <c r="Q72"/>
    </row>
    <row r="73" spans="4:17" ht="15" customHeight="1" x14ac:dyDescent="0.2">
      <c r="D73"/>
      <c r="E73"/>
      <c r="F73"/>
      <c r="I73"/>
      <c r="J73"/>
      <c r="O73"/>
      <c r="P73"/>
      <c r="Q73"/>
    </row>
    <row r="74" spans="4:17" ht="15" customHeight="1" x14ac:dyDescent="0.2">
      <c r="D74"/>
      <c r="E74"/>
      <c r="F74"/>
      <c r="I74"/>
      <c r="J74"/>
      <c r="O74"/>
      <c r="P74"/>
      <c r="Q74"/>
    </row>
    <row r="75" spans="4:17" ht="15" customHeight="1" x14ac:dyDescent="0.2">
      <c r="D75"/>
      <c r="E75"/>
      <c r="F75"/>
      <c r="I75"/>
      <c r="J75"/>
      <c r="O75"/>
      <c r="P75"/>
      <c r="Q75"/>
    </row>
    <row r="76" spans="4:17" ht="15" customHeight="1" x14ac:dyDescent="0.2">
      <c r="D76"/>
      <c r="E76"/>
      <c r="F76"/>
      <c r="I76"/>
      <c r="J76"/>
      <c r="O76"/>
      <c r="P76"/>
      <c r="Q76"/>
    </row>
    <row r="77" spans="4:17" ht="15" customHeight="1" x14ac:dyDescent="0.2">
      <c r="D77"/>
      <c r="E77"/>
      <c r="F77"/>
      <c r="I77"/>
      <c r="J77"/>
      <c r="O77"/>
      <c r="P77"/>
      <c r="Q77"/>
    </row>
    <row r="78" spans="4:17" ht="15" customHeight="1" x14ac:dyDescent="0.2">
      <c r="D78"/>
      <c r="E78"/>
      <c r="F78"/>
      <c r="I78"/>
      <c r="J78"/>
      <c r="O78"/>
      <c r="P78"/>
      <c r="Q78"/>
    </row>
    <row r="79" spans="4:17" x14ac:dyDescent="0.2">
      <c r="D79"/>
      <c r="E79"/>
      <c r="F79"/>
      <c r="I79"/>
      <c r="J79"/>
      <c r="O79"/>
      <c r="P79"/>
      <c r="Q79"/>
    </row>
    <row r="80" spans="4:17" x14ac:dyDescent="0.2">
      <c r="D80"/>
      <c r="E80"/>
      <c r="F80"/>
      <c r="I80"/>
      <c r="J80"/>
      <c r="O80"/>
      <c r="P80"/>
      <c r="Q80"/>
    </row>
    <row r="81" spans="4:17" x14ac:dyDescent="0.2">
      <c r="D81"/>
      <c r="E81"/>
      <c r="F81"/>
      <c r="I81"/>
      <c r="J81"/>
      <c r="O81"/>
      <c r="P81"/>
      <c r="Q81"/>
    </row>
    <row r="82" spans="4:17" x14ac:dyDescent="0.2">
      <c r="D82"/>
      <c r="E82"/>
      <c r="F82"/>
      <c r="I82"/>
      <c r="J82"/>
      <c r="O82"/>
      <c r="P82"/>
      <c r="Q82"/>
    </row>
    <row r="83" spans="4:17" x14ac:dyDescent="0.2">
      <c r="D83"/>
      <c r="E83"/>
      <c r="F83"/>
      <c r="I83"/>
      <c r="J83"/>
      <c r="O83"/>
      <c r="P83"/>
      <c r="Q83"/>
    </row>
    <row r="84" spans="4:17" x14ac:dyDescent="0.2">
      <c r="D84"/>
      <c r="E84"/>
      <c r="F84"/>
      <c r="I84"/>
      <c r="J84"/>
      <c r="O84"/>
      <c r="P84"/>
      <c r="Q84"/>
    </row>
    <row r="85" spans="4:17" x14ac:dyDescent="0.2">
      <c r="D85"/>
      <c r="E85"/>
      <c r="F85"/>
      <c r="I85"/>
      <c r="J85"/>
      <c r="O85"/>
      <c r="P85"/>
      <c r="Q85"/>
    </row>
    <row r="86" spans="4:17" x14ac:dyDescent="0.2">
      <c r="D86"/>
      <c r="E86"/>
      <c r="F86"/>
      <c r="I86"/>
      <c r="J86"/>
      <c r="O86"/>
      <c r="P86"/>
      <c r="Q86"/>
    </row>
    <row r="87" spans="4:17" x14ac:dyDescent="0.2">
      <c r="D87"/>
      <c r="E87"/>
      <c r="F87"/>
      <c r="I87"/>
      <c r="J87"/>
      <c r="O87"/>
      <c r="P87"/>
      <c r="Q87"/>
    </row>
    <row r="88" spans="4:17" x14ac:dyDescent="0.2">
      <c r="D88"/>
      <c r="E88"/>
      <c r="F88"/>
      <c r="I88"/>
      <c r="J88"/>
      <c r="O88"/>
      <c r="P88"/>
      <c r="Q88"/>
    </row>
    <row r="89" spans="4:17" x14ac:dyDescent="0.2">
      <c r="D89"/>
      <c r="E89"/>
      <c r="F89"/>
      <c r="I89"/>
      <c r="J89"/>
      <c r="O89"/>
      <c r="P89"/>
      <c r="Q89"/>
    </row>
    <row r="90" spans="4:17" x14ac:dyDescent="0.2">
      <c r="D90"/>
      <c r="E90"/>
      <c r="F90"/>
      <c r="I90"/>
      <c r="J90"/>
      <c r="O90"/>
      <c r="P90"/>
      <c r="Q90"/>
    </row>
    <row r="91" spans="4:17" x14ac:dyDescent="0.2">
      <c r="D91"/>
      <c r="E91"/>
      <c r="F91"/>
      <c r="I91"/>
      <c r="J91"/>
      <c r="O91"/>
      <c r="P91"/>
      <c r="Q91"/>
    </row>
    <row r="92" spans="4:17" x14ac:dyDescent="0.2">
      <c r="D92"/>
      <c r="E92"/>
      <c r="F92"/>
      <c r="I92"/>
      <c r="J92"/>
      <c r="O92"/>
      <c r="P92"/>
      <c r="Q92"/>
    </row>
    <row r="93" spans="4:17" x14ac:dyDescent="0.2">
      <c r="D93"/>
      <c r="E93"/>
      <c r="F93"/>
      <c r="I93"/>
      <c r="J93"/>
      <c r="O93"/>
      <c r="P93"/>
      <c r="Q93"/>
    </row>
    <row r="94" spans="4:17" x14ac:dyDescent="0.2">
      <c r="D94"/>
      <c r="E94"/>
      <c r="F94"/>
      <c r="I94"/>
      <c r="J94"/>
      <c r="O94"/>
      <c r="P94"/>
      <c r="Q94"/>
    </row>
    <row r="95" spans="4:17" x14ac:dyDescent="0.2">
      <c r="D95"/>
      <c r="E95"/>
      <c r="F95"/>
      <c r="I95"/>
      <c r="J95"/>
      <c r="O95"/>
      <c r="P95"/>
      <c r="Q95"/>
    </row>
    <row r="96" spans="4:17" x14ac:dyDescent="0.2">
      <c r="D96"/>
      <c r="E96"/>
      <c r="F96"/>
      <c r="I96"/>
      <c r="J96"/>
      <c r="O96"/>
      <c r="P96"/>
      <c r="Q96"/>
    </row>
    <row r="97" spans="4:17" x14ac:dyDescent="0.2">
      <c r="D97"/>
      <c r="E97"/>
      <c r="F97"/>
      <c r="I97"/>
      <c r="J97"/>
      <c r="O97"/>
      <c r="P97"/>
      <c r="Q97"/>
    </row>
    <row r="98" spans="4:17" x14ac:dyDescent="0.2">
      <c r="D98"/>
      <c r="E98"/>
      <c r="F98"/>
      <c r="I98"/>
      <c r="J98"/>
      <c r="O98"/>
      <c r="P98"/>
      <c r="Q98"/>
    </row>
    <row r="99" spans="4:17" x14ac:dyDescent="0.2">
      <c r="D99"/>
      <c r="E99"/>
      <c r="F99"/>
      <c r="I99"/>
      <c r="J99"/>
      <c r="O99"/>
      <c r="P99"/>
      <c r="Q99"/>
    </row>
    <row r="100" spans="4:17" x14ac:dyDescent="0.2">
      <c r="D100"/>
      <c r="E100"/>
      <c r="F100"/>
      <c r="I100"/>
      <c r="J100"/>
      <c r="O100"/>
      <c r="P100"/>
      <c r="Q100"/>
    </row>
    <row r="101" spans="4:17" x14ac:dyDescent="0.2">
      <c r="D101"/>
      <c r="E101"/>
      <c r="F101"/>
      <c r="I101"/>
      <c r="J101"/>
      <c r="O101"/>
      <c r="P101"/>
      <c r="Q101"/>
    </row>
    <row r="102" spans="4:17" x14ac:dyDescent="0.2">
      <c r="D102"/>
      <c r="E102"/>
      <c r="F102"/>
      <c r="I102"/>
      <c r="J102"/>
      <c r="O102"/>
      <c r="P102"/>
      <c r="Q102"/>
    </row>
    <row r="103" spans="4:17" x14ac:dyDescent="0.2">
      <c r="D103"/>
      <c r="E103"/>
      <c r="F103"/>
      <c r="I103"/>
      <c r="J103"/>
      <c r="O103"/>
      <c r="P103"/>
      <c r="Q103"/>
    </row>
    <row r="104" spans="4:17" x14ac:dyDescent="0.2">
      <c r="D104"/>
      <c r="E104"/>
      <c r="F104"/>
      <c r="I104"/>
      <c r="J104"/>
      <c r="O104"/>
      <c r="P104"/>
      <c r="Q104"/>
    </row>
    <row r="105" spans="4:17" x14ac:dyDescent="0.2">
      <c r="D105"/>
      <c r="E105"/>
      <c r="F105"/>
      <c r="I105"/>
      <c r="J105"/>
      <c r="O105"/>
      <c r="P105"/>
      <c r="Q105"/>
    </row>
    <row r="106" spans="4:17" x14ac:dyDescent="0.2">
      <c r="D106"/>
      <c r="E106"/>
      <c r="F106"/>
      <c r="I106"/>
      <c r="J106"/>
      <c r="O106"/>
      <c r="P106"/>
      <c r="Q106"/>
    </row>
    <row r="107" spans="4:17" x14ac:dyDescent="0.2">
      <c r="D107"/>
      <c r="E107"/>
      <c r="F107"/>
      <c r="I107"/>
      <c r="J107"/>
      <c r="O107"/>
      <c r="P107"/>
      <c r="Q107"/>
    </row>
    <row r="108" spans="4:17" x14ac:dyDescent="0.2">
      <c r="D108"/>
      <c r="E108"/>
      <c r="F108"/>
      <c r="I108"/>
      <c r="J108"/>
      <c r="O108"/>
      <c r="P108"/>
      <c r="Q108"/>
    </row>
    <row r="109" spans="4:17" x14ac:dyDescent="0.2">
      <c r="D109"/>
      <c r="E109"/>
      <c r="F109"/>
      <c r="I109"/>
      <c r="J109"/>
      <c r="O109"/>
      <c r="P109"/>
      <c r="Q109"/>
    </row>
    <row r="110" spans="4:17" x14ac:dyDescent="0.2">
      <c r="D110"/>
      <c r="E110"/>
      <c r="F110"/>
      <c r="I110"/>
      <c r="J110"/>
      <c r="O110"/>
      <c r="P110"/>
      <c r="Q110"/>
    </row>
    <row r="111" spans="4:17" x14ac:dyDescent="0.2">
      <c r="D111"/>
      <c r="E111"/>
      <c r="F111"/>
      <c r="I111"/>
      <c r="J111"/>
      <c r="O111"/>
      <c r="P111"/>
      <c r="Q111"/>
    </row>
    <row r="112" spans="4:17" x14ac:dyDescent="0.2">
      <c r="D112"/>
      <c r="E112"/>
      <c r="F112"/>
      <c r="I112"/>
      <c r="J112"/>
      <c r="O112"/>
      <c r="P112"/>
      <c r="Q112"/>
    </row>
    <row r="113" spans="4:17" x14ac:dyDescent="0.2">
      <c r="D113"/>
      <c r="E113"/>
      <c r="F113"/>
      <c r="I113"/>
      <c r="J113"/>
      <c r="O113"/>
      <c r="P113"/>
      <c r="Q113"/>
    </row>
    <row r="114" spans="4:17" x14ac:dyDescent="0.2">
      <c r="D114"/>
      <c r="E114"/>
      <c r="F114"/>
      <c r="I114"/>
      <c r="J114"/>
      <c r="O114"/>
      <c r="P114"/>
      <c r="Q114"/>
    </row>
    <row r="115" spans="4:17" x14ac:dyDescent="0.2">
      <c r="D115"/>
      <c r="E115"/>
      <c r="F115"/>
      <c r="I115"/>
      <c r="J115"/>
      <c r="O115"/>
      <c r="P115"/>
      <c r="Q115"/>
    </row>
    <row r="116" spans="4:17" x14ac:dyDescent="0.2">
      <c r="D116"/>
      <c r="E116"/>
      <c r="F116"/>
      <c r="I116"/>
      <c r="J116"/>
      <c r="O116"/>
      <c r="P116"/>
      <c r="Q116"/>
    </row>
    <row r="117" spans="4:17" x14ac:dyDescent="0.2">
      <c r="D117"/>
      <c r="E117"/>
      <c r="F117"/>
      <c r="I117"/>
      <c r="J117"/>
      <c r="O117"/>
      <c r="P117"/>
      <c r="Q117"/>
    </row>
    <row r="118" spans="4:17" x14ac:dyDescent="0.2">
      <c r="D118"/>
      <c r="E118"/>
      <c r="F118"/>
      <c r="I118"/>
      <c r="J118"/>
      <c r="O118"/>
      <c r="P118"/>
      <c r="Q118"/>
    </row>
    <row r="119" spans="4:17" x14ac:dyDescent="0.2">
      <c r="D119"/>
      <c r="E119"/>
      <c r="F119"/>
      <c r="I119"/>
      <c r="J119"/>
      <c r="O119"/>
      <c r="P119"/>
      <c r="Q119"/>
    </row>
    <row r="120" spans="4:17" x14ac:dyDescent="0.2">
      <c r="D120"/>
      <c r="E120"/>
      <c r="F120"/>
      <c r="I120"/>
      <c r="J120"/>
      <c r="O120"/>
      <c r="P120"/>
      <c r="Q120"/>
    </row>
    <row r="121" spans="4:17" x14ac:dyDescent="0.2">
      <c r="E121"/>
      <c r="F121"/>
      <c r="I121"/>
      <c r="J121"/>
      <c r="M121" s="3"/>
      <c r="O121"/>
      <c r="P121"/>
      <c r="Q121"/>
    </row>
    <row r="122" spans="4:17" x14ac:dyDescent="0.2">
      <c r="E122"/>
      <c r="F122"/>
      <c r="I122"/>
      <c r="J122"/>
      <c r="M122" s="3"/>
      <c r="O122"/>
      <c r="P122"/>
      <c r="Q122"/>
    </row>
    <row r="123" spans="4:17" x14ac:dyDescent="0.2">
      <c r="E123"/>
      <c r="F123"/>
      <c r="I123"/>
      <c r="J123"/>
      <c r="M123" s="3"/>
      <c r="O123"/>
      <c r="P123"/>
      <c r="Q123"/>
    </row>
    <row r="124" spans="4:17" x14ac:dyDescent="0.2">
      <c r="E124"/>
      <c r="F124"/>
      <c r="I124"/>
      <c r="J124"/>
      <c r="M124" s="3"/>
      <c r="O124"/>
      <c r="P124"/>
      <c r="Q124"/>
    </row>
    <row r="125" spans="4:17" x14ac:dyDescent="0.2">
      <c r="E125"/>
      <c r="F125"/>
      <c r="I125"/>
      <c r="J125"/>
      <c r="M125" s="3"/>
      <c r="O125"/>
      <c r="P125"/>
      <c r="Q125"/>
    </row>
    <row r="126" spans="4:17" x14ac:dyDescent="0.2">
      <c r="E126"/>
      <c r="F126"/>
      <c r="I126"/>
      <c r="J126"/>
      <c r="M126" s="3"/>
      <c r="O126"/>
      <c r="P126"/>
      <c r="Q126"/>
    </row>
    <row r="127" spans="4:17" x14ac:dyDescent="0.2">
      <c r="E127"/>
      <c r="F127"/>
      <c r="I127"/>
      <c r="J127"/>
      <c r="M127" s="3"/>
      <c r="O127"/>
      <c r="P127"/>
      <c r="Q127"/>
    </row>
    <row r="128" spans="4:17" x14ac:dyDescent="0.2">
      <c r="E128"/>
      <c r="F128"/>
      <c r="I128"/>
      <c r="J128"/>
      <c r="M128" s="3"/>
      <c r="O128"/>
      <c r="P128"/>
      <c r="Q128"/>
    </row>
    <row r="129" spans="5:17" x14ac:dyDescent="0.2">
      <c r="E129"/>
      <c r="F129"/>
      <c r="I129"/>
      <c r="J129"/>
      <c r="M129" s="3"/>
      <c r="O129"/>
      <c r="P129"/>
      <c r="Q129"/>
    </row>
    <row r="130" spans="5:17" x14ac:dyDescent="0.2">
      <c r="E130"/>
      <c r="F130"/>
      <c r="I130"/>
      <c r="J130"/>
      <c r="M130" s="3"/>
      <c r="O130"/>
      <c r="P130"/>
      <c r="Q130"/>
    </row>
    <row r="131" spans="5:17" x14ac:dyDescent="0.2">
      <c r="E131"/>
      <c r="F131"/>
      <c r="I131"/>
      <c r="J131"/>
      <c r="M131" s="3"/>
      <c r="O131"/>
      <c r="P131"/>
      <c r="Q131"/>
    </row>
    <row r="132" spans="5:17" x14ac:dyDescent="0.2">
      <c r="E132"/>
      <c r="F132"/>
      <c r="I132"/>
      <c r="J132"/>
      <c r="M132" s="3"/>
      <c r="O132"/>
      <c r="P132"/>
      <c r="Q132"/>
    </row>
    <row r="133" spans="5:17" x14ac:dyDescent="0.2">
      <c r="E133"/>
      <c r="F133"/>
      <c r="I133"/>
      <c r="J133"/>
      <c r="M133" s="3"/>
      <c r="O133"/>
      <c r="P133"/>
      <c r="Q133"/>
    </row>
    <row r="134" spans="5:17" x14ac:dyDescent="0.2">
      <c r="E134"/>
      <c r="F134"/>
      <c r="I134"/>
      <c r="J134"/>
      <c r="M134" s="3"/>
      <c r="O134"/>
      <c r="P134"/>
      <c r="Q134"/>
    </row>
    <row r="135" spans="5:17" x14ac:dyDescent="0.2">
      <c r="E135"/>
      <c r="F135"/>
      <c r="I135"/>
      <c r="J135"/>
      <c r="M135" s="3"/>
      <c r="O135"/>
      <c r="P135"/>
      <c r="Q135"/>
    </row>
    <row r="136" spans="5:17" x14ac:dyDescent="0.2">
      <c r="E136"/>
      <c r="F136"/>
      <c r="I136"/>
      <c r="J136"/>
      <c r="M136" s="3"/>
      <c r="O136"/>
      <c r="P136"/>
      <c r="Q136"/>
    </row>
    <row r="137" spans="5:17" x14ac:dyDescent="0.2">
      <c r="E137"/>
      <c r="F137"/>
      <c r="I137"/>
      <c r="J137"/>
      <c r="M137" s="3"/>
      <c r="O137"/>
      <c r="P137"/>
      <c r="Q137"/>
    </row>
    <row r="138" spans="5:17" x14ac:dyDescent="0.2">
      <c r="E138"/>
      <c r="F138"/>
      <c r="I138"/>
      <c r="J138"/>
      <c r="M138" s="3"/>
      <c r="O138"/>
      <c r="P138"/>
      <c r="Q138"/>
    </row>
    <row r="139" spans="5:17" x14ac:dyDescent="0.2">
      <c r="E139"/>
      <c r="F139"/>
      <c r="I139"/>
      <c r="J139"/>
      <c r="M139" s="3"/>
      <c r="O139"/>
      <c r="P139"/>
      <c r="Q139"/>
    </row>
    <row r="140" spans="5:17" x14ac:dyDescent="0.2">
      <c r="E140"/>
      <c r="F140"/>
      <c r="I140"/>
      <c r="J140"/>
      <c r="M140" s="3"/>
      <c r="O140"/>
      <c r="P140"/>
      <c r="Q140"/>
    </row>
    <row r="141" spans="5:17" x14ac:dyDescent="0.2">
      <c r="E141"/>
      <c r="F141"/>
      <c r="I141"/>
      <c r="J141"/>
      <c r="M141" s="3"/>
      <c r="O141"/>
      <c r="P141"/>
      <c r="Q141"/>
    </row>
    <row r="142" spans="5:17" x14ac:dyDescent="0.2">
      <c r="E142"/>
      <c r="F142"/>
      <c r="I142"/>
      <c r="J142"/>
      <c r="M142" s="3"/>
      <c r="O142"/>
      <c r="P142"/>
      <c r="Q142"/>
    </row>
    <row r="143" spans="5:17" x14ac:dyDescent="0.2">
      <c r="E143"/>
      <c r="F143"/>
      <c r="I143"/>
      <c r="J143"/>
      <c r="M143" s="3"/>
      <c r="O143"/>
      <c r="P143"/>
      <c r="Q143"/>
    </row>
    <row r="144" spans="5:17" x14ac:dyDescent="0.2">
      <c r="E144"/>
      <c r="F144"/>
      <c r="I144"/>
      <c r="J144"/>
      <c r="M144" s="3"/>
      <c r="O144"/>
      <c r="P144"/>
      <c r="Q144"/>
    </row>
    <row r="145" spans="5:17" x14ac:dyDescent="0.2">
      <c r="E145"/>
      <c r="F145"/>
      <c r="I145"/>
      <c r="J145"/>
      <c r="M145" s="3"/>
      <c r="O145"/>
      <c r="P145"/>
      <c r="Q145"/>
    </row>
    <row r="146" spans="5:17" x14ac:dyDescent="0.2">
      <c r="E146"/>
      <c r="F146"/>
      <c r="I146"/>
      <c r="J146"/>
      <c r="M146" s="3"/>
      <c r="O146"/>
      <c r="P146"/>
      <c r="Q146"/>
    </row>
    <row r="147" spans="5:17" x14ac:dyDescent="0.2">
      <c r="E147"/>
      <c r="F147"/>
      <c r="I147"/>
      <c r="J147"/>
      <c r="M147" s="3"/>
      <c r="O147"/>
      <c r="P147"/>
      <c r="Q147"/>
    </row>
    <row r="148" spans="5:17" x14ac:dyDescent="0.2">
      <c r="E148"/>
      <c r="F148"/>
      <c r="I148"/>
      <c r="J148"/>
      <c r="M148" s="3"/>
      <c r="O148"/>
      <c r="P148"/>
      <c r="Q148"/>
    </row>
    <row r="149" spans="5:17" x14ac:dyDescent="0.2">
      <c r="E149"/>
      <c r="F149"/>
      <c r="I149"/>
      <c r="J149"/>
      <c r="M149" s="3"/>
      <c r="O149"/>
      <c r="P149"/>
      <c r="Q149"/>
    </row>
    <row r="150" spans="5:17" x14ac:dyDescent="0.2">
      <c r="E150"/>
      <c r="F150"/>
      <c r="I150"/>
      <c r="J150"/>
      <c r="M150" s="3"/>
      <c r="O150"/>
      <c r="P150"/>
      <c r="Q150"/>
    </row>
    <row r="151" spans="5:17" x14ac:dyDescent="0.2">
      <c r="E151"/>
      <c r="F151"/>
      <c r="I151"/>
      <c r="J151"/>
      <c r="M151" s="3"/>
      <c r="O151"/>
      <c r="P151"/>
      <c r="Q151"/>
    </row>
    <row r="152" spans="5:17" x14ac:dyDescent="0.2">
      <c r="E152"/>
      <c r="F152"/>
      <c r="I152"/>
      <c r="J152"/>
      <c r="M152" s="3"/>
      <c r="O152"/>
      <c r="P152"/>
      <c r="Q152"/>
    </row>
    <row r="153" spans="5:17" x14ac:dyDescent="0.2">
      <c r="E153"/>
      <c r="F153"/>
      <c r="I153"/>
      <c r="J153"/>
      <c r="M153" s="3"/>
      <c r="O153"/>
      <c r="P153"/>
      <c r="Q153"/>
    </row>
    <row r="154" spans="5:17" x14ac:dyDescent="0.2">
      <c r="E154"/>
      <c r="F154"/>
      <c r="I154"/>
      <c r="J154"/>
      <c r="M154" s="3"/>
      <c r="O154"/>
      <c r="P154"/>
      <c r="Q154"/>
    </row>
    <row r="155" spans="5:17" x14ac:dyDescent="0.2">
      <c r="E155"/>
      <c r="F155"/>
      <c r="I155"/>
      <c r="J155"/>
      <c r="M155" s="3"/>
      <c r="O155"/>
      <c r="P155"/>
      <c r="Q155"/>
    </row>
    <row r="156" spans="5:17" x14ac:dyDescent="0.2">
      <c r="E156"/>
      <c r="F156"/>
      <c r="I156"/>
      <c r="J156"/>
      <c r="M156" s="3"/>
      <c r="O156"/>
      <c r="P156"/>
      <c r="Q156"/>
    </row>
    <row r="157" spans="5:17" x14ac:dyDescent="0.2">
      <c r="E157"/>
      <c r="F157"/>
      <c r="I157"/>
      <c r="J157"/>
      <c r="M157" s="3"/>
      <c r="O157"/>
      <c r="P157"/>
      <c r="Q157"/>
    </row>
    <row r="158" spans="5:17" x14ac:dyDescent="0.2">
      <c r="E158"/>
      <c r="F158"/>
      <c r="I158"/>
      <c r="J158"/>
      <c r="M158" s="3"/>
      <c r="O158"/>
      <c r="P158"/>
      <c r="Q158"/>
    </row>
    <row r="159" spans="5:17" x14ac:dyDescent="0.2">
      <c r="E159"/>
      <c r="F159"/>
      <c r="I159"/>
      <c r="J159"/>
      <c r="M159" s="3"/>
      <c r="O159"/>
      <c r="P159"/>
      <c r="Q159"/>
    </row>
    <row r="160" spans="5:17" x14ac:dyDescent="0.2">
      <c r="E160"/>
      <c r="F160"/>
      <c r="I160"/>
      <c r="J160"/>
      <c r="M160" s="3"/>
      <c r="O160"/>
      <c r="P160"/>
      <c r="Q160"/>
    </row>
    <row r="161" spans="5:17" x14ac:dyDescent="0.2">
      <c r="E161"/>
      <c r="F161"/>
      <c r="I161"/>
      <c r="J161"/>
      <c r="M161" s="3"/>
      <c r="O161"/>
      <c r="P161"/>
      <c r="Q161"/>
    </row>
    <row r="162" spans="5:17" x14ac:dyDescent="0.2">
      <c r="E162"/>
      <c r="F162"/>
      <c r="I162"/>
      <c r="J162"/>
      <c r="M162" s="3"/>
      <c r="O162"/>
      <c r="P162"/>
      <c r="Q162"/>
    </row>
    <row r="163" spans="5:17" x14ac:dyDescent="0.2">
      <c r="E163"/>
      <c r="F163"/>
      <c r="I163"/>
      <c r="J163"/>
      <c r="M163" s="3"/>
      <c r="O163"/>
      <c r="P163"/>
      <c r="Q163"/>
    </row>
    <row r="164" spans="5:17" x14ac:dyDescent="0.2">
      <c r="E164"/>
      <c r="F164"/>
      <c r="I164"/>
      <c r="J164"/>
      <c r="M164" s="3"/>
      <c r="O164"/>
      <c r="P164"/>
      <c r="Q164"/>
    </row>
    <row r="165" spans="5:17" x14ac:dyDescent="0.2">
      <c r="E165"/>
      <c r="F165"/>
      <c r="I165"/>
      <c r="J165"/>
      <c r="M165" s="3"/>
      <c r="O165"/>
      <c r="P165"/>
      <c r="Q165"/>
    </row>
    <row r="166" spans="5:17" x14ac:dyDescent="0.2">
      <c r="E166"/>
      <c r="F166"/>
      <c r="I166"/>
      <c r="J166"/>
      <c r="M166" s="3"/>
      <c r="O166"/>
      <c r="P166"/>
      <c r="Q166"/>
    </row>
    <row r="167" spans="5:17" x14ac:dyDescent="0.2">
      <c r="E167"/>
      <c r="F167"/>
      <c r="I167"/>
      <c r="J167"/>
      <c r="M167" s="3"/>
      <c r="O167"/>
      <c r="P167"/>
      <c r="Q167"/>
    </row>
    <row r="168" spans="5:17" x14ac:dyDescent="0.2">
      <c r="E168"/>
      <c r="F168"/>
      <c r="I168"/>
      <c r="J168"/>
      <c r="M168" s="3"/>
      <c r="O168"/>
      <c r="P168"/>
      <c r="Q168"/>
    </row>
    <row r="169" spans="5:17" x14ac:dyDescent="0.2">
      <c r="E169"/>
      <c r="F169"/>
      <c r="I169"/>
      <c r="J169"/>
      <c r="M169" s="3"/>
      <c r="O169"/>
      <c r="P169"/>
      <c r="Q169"/>
    </row>
    <row r="170" spans="5:17" x14ac:dyDescent="0.2">
      <c r="E170"/>
      <c r="F170"/>
      <c r="I170"/>
      <c r="J170"/>
      <c r="M170" s="3"/>
      <c r="O170"/>
      <c r="P170"/>
      <c r="Q170"/>
    </row>
    <row r="171" spans="5:17" x14ac:dyDescent="0.2">
      <c r="E171"/>
      <c r="F171"/>
      <c r="I171"/>
      <c r="J171"/>
      <c r="M171" s="3"/>
      <c r="O171"/>
      <c r="P171"/>
      <c r="Q171"/>
    </row>
    <row r="172" spans="5:17" x14ac:dyDescent="0.2">
      <c r="E172"/>
      <c r="F172"/>
      <c r="I172"/>
      <c r="J172"/>
      <c r="M172" s="3"/>
      <c r="O172"/>
      <c r="P172"/>
      <c r="Q172"/>
    </row>
    <row r="173" spans="5:17" x14ac:dyDescent="0.2">
      <c r="E173"/>
      <c r="F173"/>
      <c r="I173"/>
      <c r="J173"/>
      <c r="M173" s="3"/>
      <c r="O173"/>
      <c r="P173"/>
      <c r="Q173"/>
    </row>
    <row r="174" spans="5:17" x14ac:dyDescent="0.2">
      <c r="E174"/>
      <c r="F174"/>
      <c r="I174"/>
      <c r="J174"/>
      <c r="M174" s="3"/>
      <c r="O174"/>
      <c r="P174"/>
      <c r="Q174"/>
    </row>
    <row r="175" spans="5:17" x14ac:dyDescent="0.2">
      <c r="E175"/>
      <c r="F175"/>
      <c r="I175"/>
      <c r="J175"/>
      <c r="M175" s="3"/>
      <c r="O175"/>
      <c r="P175"/>
      <c r="Q175"/>
    </row>
    <row r="176" spans="5:17" x14ac:dyDescent="0.2">
      <c r="E176"/>
      <c r="F176"/>
      <c r="I176"/>
      <c r="J176"/>
      <c r="M176" s="3"/>
      <c r="O176"/>
      <c r="P176"/>
      <c r="Q176"/>
    </row>
    <row r="177" spans="5:17" x14ac:dyDescent="0.2">
      <c r="E177"/>
      <c r="F177"/>
      <c r="I177"/>
      <c r="J177"/>
      <c r="M177" s="3"/>
      <c r="O177"/>
      <c r="P177"/>
      <c r="Q177"/>
    </row>
    <row r="178" spans="5:17" x14ac:dyDescent="0.2">
      <c r="E178"/>
      <c r="F178"/>
      <c r="I178"/>
      <c r="J178"/>
      <c r="M178" s="3"/>
      <c r="O178"/>
      <c r="P178"/>
      <c r="Q178"/>
    </row>
    <row r="179" spans="5:17" x14ac:dyDescent="0.2">
      <c r="E179"/>
      <c r="F179"/>
      <c r="I179"/>
      <c r="J179"/>
      <c r="M179" s="3"/>
      <c r="O179"/>
      <c r="P179"/>
      <c r="Q179"/>
    </row>
    <row r="180" spans="5:17" x14ac:dyDescent="0.2">
      <c r="E180"/>
      <c r="F180"/>
      <c r="I180"/>
      <c r="J180"/>
      <c r="M180" s="3"/>
      <c r="O180"/>
      <c r="P180"/>
      <c r="Q180"/>
    </row>
    <row r="181" spans="5:17" x14ac:dyDescent="0.2">
      <c r="E181"/>
      <c r="F181"/>
      <c r="I181"/>
      <c r="J181"/>
      <c r="M181" s="3"/>
      <c r="O181"/>
      <c r="P181"/>
      <c r="Q181"/>
    </row>
    <row r="182" spans="5:17" x14ac:dyDescent="0.2">
      <c r="E182"/>
      <c r="F182"/>
      <c r="I182"/>
      <c r="J182"/>
      <c r="M182" s="3"/>
      <c r="O182"/>
      <c r="P182"/>
      <c r="Q182"/>
    </row>
    <row r="183" spans="5:17" x14ac:dyDescent="0.2">
      <c r="E183"/>
      <c r="F183"/>
      <c r="I183"/>
      <c r="J183"/>
      <c r="M183" s="3"/>
      <c r="O183"/>
      <c r="P183"/>
      <c r="Q183"/>
    </row>
    <row r="184" spans="5:17" x14ac:dyDescent="0.2">
      <c r="E184"/>
      <c r="F184"/>
      <c r="I184"/>
      <c r="J184"/>
      <c r="M184" s="3"/>
      <c r="O184"/>
      <c r="P184"/>
      <c r="Q184"/>
    </row>
    <row r="185" spans="5:17" x14ac:dyDescent="0.2">
      <c r="E185"/>
      <c r="F185"/>
      <c r="I185"/>
      <c r="J185"/>
      <c r="M185" s="3"/>
      <c r="O185"/>
      <c r="P185"/>
      <c r="Q185"/>
    </row>
    <row r="186" spans="5:17" x14ac:dyDescent="0.2">
      <c r="E186"/>
      <c r="F186"/>
      <c r="I186"/>
      <c r="J186"/>
      <c r="M186" s="3"/>
      <c r="O186"/>
      <c r="P186"/>
      <c r="Q186"/>
    </row>
    <row r="187" spans="5:17" x14ac:dyDescent="0.2">
      <c r="E187"/>
      <c r="F187"/>
      <c r="I187"/>
      <c r="J187"/>
      <c r="M187" s="3"/>
      <c r="O187"/>
      <c r="P187"/>
      <c r="Q187"/>
    </row>
    <row r="188" spans="5:17" x14ac:dyDescent="0.2">
      <c r="E188"/>
      <c r="F188"/>
      <c r="I188"/>
      <c r="J188"/>
      <c r="M188" s="3"/>
      <c r="O188"/>
      <c r="P188"/>
      <c r="Q188"/>
    </row>
    <row r="189" spans="5:17" x14ac:dyDescent="0.2">
      <c r="E189"/>
      <c r="F189"/>
      <c r="I189"/>
      <c r="J189"/>
      <c r="M189" s="3"/>
      <c r="O189"/>
      <c r="P189"/>
      <c r="Q189"/>
    </row>
    <row r="190" spans="5:17" x14ac:dyDescent="0.2">
      <c r="E190"/>
      <c r="F190"/>
      <c r="I190"/>
      <c r="J190"/>
      <c r="M190" s="3"/>
      <c r="O190"/>
      <c r="P190"/>
      <c r="Q190"/>
    </row>
    <row r="191" spans="5:17" x14ac:dyDescent="0.2">
      <c r="E191"/>
      <c r="F191"/>
      <c r="I191"/>
      <c r="J191"/>
      <c r="M191" s="3"/>
      <c r="O191"/>
      <c r="P191"/>
      <c r="Q191"/>
    </row>
    <row r="192" spans="5:17" x14ac:dyDescent="0.2">
      <c r="E192"/>
      <c r="F192"/>
      <c r="I192"/>
      <c r="J192"/>
      <c r="M192" s="3"/>
      <c r="O192"/>
      <c r="P192"/>
      <c r="Q192"/>
    </row>
    <row r="193" spans="5:17" x14ac:dyDescent="0.2">
      <c r="E193"/>
      <c r="F193"/>
      <c r="I193"/>
      <c r="J193"/>
      <c r="M193" s="3"/>
      <c r="O193"/>
      <c r="P193"/>
      <c r="Q193"/>
    </row>
    <row r="194" spans="5:17" x14ac:dyDescent="0.2">
      <c r="E194"/>
      <c r="F194"/>
      <c r="I194"/>
      <c r="J194"/>
      <c r="M194" s="3"/>
      <c r="O194"/>
      <c r="P194"/>
      <c r="Q194"/>
    </row>
    <row r="195" spans="5:17" x14ac:dyDescent="0.2">
      <c r="E195"/>
      <c r="F195"/>
      <c r="I195"/>
      <c r="J195"/>
      <c r="M195" s="3"/>
      <c r="O195"/>
      <c r="P195"/>
      <c r="Q195"/>
    </row>
    <row r="196" spans="5:17" x14ac:dyDescent="0.2">
      <c r="E196"/>
      <c r="F196"/>
      <c r="I196"/>
      <c r="J196"/>
      <c r="M196" s="3"/>
      <c r="O196"/>
      <c r="P196"/>
      <c r="Q196"/>
    </row>
    <row r="197" spans="5:17" x14ac:dyDescent="0.2">
      <c r="E197"/>
      <c r="F197"/>
      <c r="I197"/>
      <c r="J197"/>
      <c r="M197" s="3"/>
      <c r="O197"/>
      <c r="P197"/>
      <c r="Q197"/>
    </row>
    <row r="198" spans="5:17" x14ac:dyDescent="0.2">
      <c r="E198"/>
      <c r="F198"/>
      <c r="I198"/>
      <c r="J198"/>
      <c r="M198" s="3"/>
      <c r="O198"/>
      <c r="P198"/>
      <c r="Q198"/>
    </row>
    <row r="199" spans="5:17" x14ac:dyDescent="0.2">
      <c r="E199"/>
      <c r="F199"/>
      <c r="I199"/>
      <c r="J199"/>
      <c r="M199" s="3"/>
      <c r="O199"/>
      <c r="P199"/>
      <c r="Q199"/>
    </row>
    <row r="200" spans="5:17" x14ac:dyDescent="0.2">
      <c r="E200"/>
      <c r="F200"/>
      <c r="I200"/>
      <c r="J200"/>
      <c r="M200" s="3"/>
      <c r="O200"/>
      <c r="P200"/>
      <c r="Q200"/>
    </row>
    <row r="201" spans="5:17" x14ac:dyDescent="0.2">
      <c r="E201"/>
      <c r="F201"/>
      <c r="I201"/>
      <c r="J201"/>
      <c r="M201" s="3"/>
      <c r="O201"/>
      <c r="P201"/>
      <c r="Q201"/>
    </row>
    <row r="202" spans="5:17" x14ac:dyDescent="0.2">
      <c r="E202"/>
      <c r="F202"/>
      <c r="I202"/>
      <c r="J202"/>
      <c r="M202" s="3"/>
      <c r="O202"/>
      <c r="P202"/>
      <c r="Q202"/>
    </row>
    <row r="203" spans="5:17" x14ac:dyDescent="0.2">
      <c r="E203"/>
      <c r="F203"/>
      <c r="I203"/>
      <c r="J203"/>
      <c r="M203" s="3"/>
      <c r="O203"/>
      <c r="P203"/>
      <c r="Q203"/>
    </row>
    <row r="204" spans="5:17" x14ac:dyDescent="0.2">
      <c r="E204"/>
      <c r="F204"/>
      <c r="I204"/>
      <c r="J204"/>
      <c r="M204" s="3"/>
      <c r="O204"/>
      <c r="P204"/>
      <c r="Q204"/>
    </row>
    <row r="205" spans="5:17" x14ac:dyDescent="0.2">
      <c r="E205"/>
      <c r="F205"/>
      <c r="I205"/>
      <c r="J205"/>
      <c r="M205" s="3"/>
      <c r="O205"/>
      <c r="P205"/>
      <c r="Q205"/>
    </row>
    <row r="206" spans="5:17" x14ac:dyDescent="0.2">
      <c r="E206"/>
      <c r="F206"/>
      <c r="I206"/>
      <c r="J206"/>
      <c r="M206" s="3"/>
      <c r="O206"/>
      <c r="P206"/>
      <c r="Q206"/>
    </row>
    <row r="207" spans="5:17" x14ac:dyDescent="0.2">
      <c r="E207"/>
      <c r="F207"/>
      <c r="I207"/>
      <c r="J207"/>
      <c r="M207" s="3"/>
      <c r="O207"/>
      <c r="P207"/>
      <c r="Q207"/>
    </row>
    <row r="208" spans="5:17" x14ac:dyDescent="0.2">
      <c r="E208"/>
      <c r="F208"/>
      <c r="I208"/>
      <c r="J208"/>
      <c r="M208" s="3"/>
      <c r="O208"/>
      <c r="P208"/>
      <c r="Q208"/>
    </row>
    <row r="209" spans="5:17" x14ac:dyDescent="0.2">
      <c r="E209"/>
      <c r="F209"/>
      <c r="I209"/>
      <c r="J209"/>
      <c r="M209" s="3"/>
      <c r="O209"/>
      <c r="P209"/>
      <c r="Q209"/>
    </row>
    <row r="210" spans="5:17" x14ac:dyDescent="0.2">
      <c r="E210"/>
      <c r="F210"/>
      <c r="I210"/>
      <c r="J210"/>
      <c r="M210" s="3"/>
      <c r="O210"/>
      <c r="P210"/>
      <c r="Q210"/>
    </row>
    <row r="211" spans="5:17" x14ac:dyDescent="0.2">
      <c r="E211"/>
      <c r="F211"/>
      <c r="I211"/>
      <c r="J211"/>
      <c r="M211" s="3"/>
      <c r="O211"/>
      <c r="P211"/>
      <c r="Q211"/>
    </row>
    <row r="212" spans="5:17" x14ac:dyDescent="0.2">
      <c r="E212"/>
      <c r="F212"/>
      <c r="I212"/>
      <c r="J212"/>
      <c r="M212" s="3"/>
      <c r="O212"/>
      <c r="P212"/>
      <c r="Q212"/>
    </row>
    <row r="213" spans="5:17" x14ac:dyDescent="0.2">
      <c r="E213"/>
      <c r="F213"/>
      <c r="I213"/>
      <c r="J213"/>
      <c r="M213" s="3"/>
      <c r="O213"/>
      <c r="P213"/>
      <c r="Q213"/>
    </row>
    <row r="214" spans="5:17" x14ac:dyDescent="0.2">
      <c r="E214"/>
      <c r="F214"/>
      <c r="I214"/>
      <c r="J214"/>
      <c r="M214" s="3"/>
      <c r="O214"/>
      <c r="P214"/>
      <c r="Q214"/>
    </row>
    <row r="215" spans="5:17" x14ac:dyDescent="0.2">
      <c r="E215"/>
      <c r="F215"/>
      <c r="I215"/>
      <c r="J215"/>
      <c r="M215" s="3"/>
      <c r="O215"/>
      <c r="P215"/>
      <c r="Q215"/>
    </row>
    <row r="216" spans="5:17" x14ac:dyDescent="0.2">
      <c r="E216"/>
      <c r="F216"/>
      <c r="I216"/>
      <c r="J216"/>
      <c r="M216" s="3"/>
      <c r="O216"/>
      <c r="P216"/>
      <c r="Q216"/>
    </row>
    <row r="217" spans="5:17" x14ac:dyDescent="0.2">
      <c r="E217"/>
      <c r="F217"/>
      <c r="I217"/>
      <c r="J217"/>
      <c r="M217" s="3"/>
      <c r="O217"/>
      <c r="P217"/>
      <c r="Q217"/>
    </row>
    <row r="218" spans="5:17" x14ac:dyDescent="0.2">
      <c r="E218"/>
      <c r="F218"/>
      <c r="I218"/>
      <c r="J218"/>
      <c r="M218" s="3"/>
      <c r="O218"/>
      <c r="P218"/>
      <c r="Q218"/>
    </row>
    <row r="219" spans="5:17" x14ac:dyDescent="0.2">
      <c r="E219"/>
      <c r="F219"/>
      <c r="I219"/>
      <c r="J219"/>
      <c r="M219" s="3"/>
      <c r="O219"/>
      <c r="P219"/>
      <c r="Q219"/>
    </row>
    <row r="220" spans="5:17" x14ac:dyDescent="0.2">
      <c r="E220"/>
      <c r="F220"/>
      <c r="I220"/>
      <c r="J220"/>
      <c r="M220" s="3"/>
      <c r="O220"/>
      <c r="P220"/>
      <c r="Q220"/>
    </row>
    <row r="221" spans="5:17" x14ac:dyDescent="0.2">
      <c r="E221"/>
      <c r="F221"/>
      <c r="I221"/>
      <c r="J221"/>
      <c r="M221" s="3"/>
      <c r="O221"/>
      <c r="P221"/>
      <c r="Q221"/>
    </row>
    <row r="222" spans="5:17" x14ac:dyDescent="0.2">
      <c r="E222"/>
      <c r="F222"/>
      <c r="I222"/>
      <c r="J222"/>
      <c r="M222" s="3"/>
      <c r="O222"/>
      <c r="P222"/>
      <c r="Q222"/>
    </row>
    <row r="223" spans="5:17" x14ac:dyDescent="0.2">
      <c r="E223"/>
      <c r="F223"/>
      <c r="I223"/>
      <c r="J223"/>
      <c r="M223" s="3"/>
      <c r="O223"/>
      <c r="P223"/>
      <c r="Q223"/>
    </row>
    <row r="224" spans="5:17" x14ac:dyDescent="0.2">
      <c r="E224"/>
      <c r="F224"/>
      <c r="I224"/>
      <c r="J224"/>
      <c r="M224" s="3"/>
      <c r="O224"/>
      <c r="P224"/>
      <c r="Q224"/>
    </row>
    <row r="225" spans="5:17" x14ac:dyDescent="0.2">
      <c r="E225"/>
      <c r="F225"/>
      <c r="I225"/>
      <c r="J225"/>
      <c r="M225" s="3"/>
      <c r="O225"/>
      <c r="P225"/>
      <c r="Q225"/>
    </row>
    <row r="226" spans="5:17" x14ac:dyDescent="0.2">
      <c r="E226"/>
      <c r="F226"/>
      <c r="I226"/>
      <c r="J226"/>
      <c r="M226" s="3"/>
      <c r="O226"/>
      <c r="P226"/>
      <c r="Q226"/>
    </row>
    <row r="227" spans="5:17" x14ac:dyDescent="0.2">
      <c r="E227"/>
      <c r="F227"/>
      <c r="I227"/>
      <c r="J227"/>
      <c r="M227" s="3"/>
      <c r="O227"/>
      <c r="P227"/>
      <c r="Q227"/>
    </row>
    <row r="228" spans="5:17" x14ac:dyDescent="0.2">
      <c r="E228"/>
      <c r="F228"/>
      <c r="I228"/>
      <c r="J228"/>
      <c r="M228" s="3"/>
      <c r="O228"/>
      <c r="P228"/>
      <c r="Q228"/>
    </row>
    <row r="229" spans="5:17" x14ac:dyDescent="0.2">
      <c r="E229"/>
      <c r="F229"/>
      <c r="I229"/>
      <c r="J229"/>
      <c r="M229" s="3"/>
      <c r="O229"/>
      <c r="P229"/>
      <c r="Q229"/>
    </row>
    <row r="230" spans="5:17" x14ac:dyDescent="0.2">
      <c r="E230"/>
      <c r="F230"/>
      <c r="I230"/>
      <c r="J230"/>
      <c r="M230" s="3"/>
      <c r="O230"/>
      <c r="P230"/>
      <c r="Q230"/>
    </row>
    <row r="231" spans="5:17" x14ac:dyDescent="0.2">
      <c r="E231"/>
      <c r="F231"/>
      <c r="I231"/>
      <c r="J231"/>
      <c r="M231" s="3"/>
      <c r="O231"/>
      <c r="P231"/>
      <c r="Q231"/>
    </row>
    <row r="232" spans="5:17" x14ac:dyDescent="0.2">
      <c r="E232"/>
      <c r="F232"/>
      <c r="I232"/>
      <c r="J232"/>
      <c r="M232" s="3"/>
      <c r="O232"/>
      <c r="P232"/>
      <c r="Q232"/>
    </row>
    <row r="233" spans="5:17" x14ac:dyDescent="0.2">
      <c r="E233"/>
      <c r="F233"/>
      <c r="I233"/>
      <c r="J233"/>
      <c r="M233" s="3"/>
      <c r="O233"/>
      <c r="P233"/>
      <c r="Q233"/>
    </row>
    <row r="234" spans="5:17" x14ac:dyDescent="0.2">
      <c r="E234"/>
      <c r="F234"/>
      <c r="I234"/>
      <c r="J234"/>
      <c r="M234" s="3"/>
      <c r="O234"/>
      <c r="P234"/>
      <c r="Q234"/>
    </row>
    <row r="235" spans="5:17" x14ac:dyDescent="0.2">
      <c r="E235"/>
      <c r="F235"/>
      <c r="I235"/>
      <c r="J235"/>
      <c r="M235" s="3"/>
      <c r="O235"/>
      <c r="P235"/>
      <c r="Q235"/>
    </row>
    <row r="236" spans="5:17" x14ac:dyDescent="0.2">
      <c r="E236"/>
      <c r="F236"/>
      <c r="I236"/>
      <c r="J236"/>
      <c r="M236" s="3"/>
      <c r="O236"/>
      <c r="P236"/>
      <c r="Q236"/>
    </row>
    <row r="237" spans="5:17" x14ac:dyDescent="0.2">
      <c r="E237"/>
      <c r="F237"/>
      <c r="I237"/>
      <c r="J237"/>
      <c r="M237" s="3"/>
      <c r="O237"/>
      <c r="P237"/>
      <c r="Q237"/>
    </row>
    <row r="238" spans="5:17" x14ac:dyDescent="0.2">
      <c r="E238"/>
      <c r="F238"/>
      <c r="I238"/>
      <c r="J238"/>
      <c r="M238" s="3"/>
      <c r="O238"/>
      <c r="P238"/>
      <c r="Q238"/>
    </row>
    <row r="239" spans="5:17" x14ac:dyDescent="0.2">
      <c r="E239"/>
      <c r="F239"/>
      <c r="I239"/>
      <c r="J239"/>
      <c r="M239" s="3"/>
      <c r="O239"/>
      <c r="P239"/>
      <c r="Q239"/>
    </row>
    <row r="240" spans="5:17" x14ac:dyDescent="0.2">
      <c r="E240"/>
      <c r="F240"/>
      <c r="I240"/>
      <c r="J240"/>
      <c r="M240" s="3"/>
      <c r="O240"/>
      <c r="P240"/>
      <c r="Q240"/>
    </row>
    <row r="241" spans="5:17" x14ac:dyDescent="0.2">
      <c r="E241"/>
      <c r="F241"/>
      <c r="I241"/>
      <c r="J241"/>
      <c r="M241" s="3"/>
      <c r="O241"/>
      <c r="P241"/>
      <c r="Q241"/>
    </row>
    <row r="242" spans="5:17" x14ac:dyDescent="0.2">
      <c r="E242"/>
      <c r="F242"/>
      <c r="I242"/>
      <c r="J242"/>
      <c r="M242" s="3"/>
      <c r="O242"/>
      <c r="P242"/>
      <c r="Q242"/>
    </row>
    <row r="243" spans="5:17" x14ac:dyDescent="0.2">
      <c r="E243"/>
      <c r="F243"/>
      <c r="I243"/>
      <c r="J243"/>
      <c r="M243" s="3"/>
      <c r="O243"/>
      <c r="P243"/>
      <c r="Q243"/>
    </row>
    <row r="244" spans="5:17" x14ac:dyDescent="0.2">
      <c r="E244"/>
      <c r="F244"/>
      <c r="I244"/>
      <c r="J244"/>
      <c r="M244" s="3"/>
      <c r="O244"/>
      <c r="P244"/>
      <c r="Q244"/>
    </row>
    <row r="245" spans="5:17" x14ac:dyDescent="0.2">
      <c r="E245"/>
      <c r="F245"/>
      <c r="I245"/>
      <c r="J245"/>
      <c r="M245" s="3"/>
      <c r="O245"/>
      <c r="P245"/>
      <c r="Q245"/>
    </row>
    <row r="246" spans="5:17" x14ac:dyDescent="0.2">
      <c r="E246"/>
      <c r="F246"/>
      <c r="I246"/>
      <c r="J246"/>
      <c r="M246" s="3"/>
      <c r="O246"/>
      <c r="P246"/>
      <c r="Q246"/>
    </row>
    <row r="247" spans="5:17" x14ac:dyDescent="0.2">
      <c r="E247"/>
      <c r="F247"/>
      <c r="I247"/>
      <c r="J247"/>
      <c r="M247" s="3"/>
      <c r="O247"/>
      <c r="P247"/>
      <c r="Q247"/>
    </row>
    <row r="248" spans="5:17" x14ac:dyDescent="0.2">
      <c r="E248"/>
      <c r="F248"/>
      <c r="I248"/>
      <c r="J248"/>
      <c r="M248" s="3"/>
      <c r="O248"/>
      <c r="P248"/>
      <c r="Q248"/>
    </row>
    <row r="249" spans="5:17" x14ac:dyDescent="0.2">
      <c r="E249"/>
      <c r="F249"/>
      <c r="I249"/>
      <c r="J249"/>
      <c r="M249" s="3"/>
      <c r="O249"/>
      <c r="P249"/>
      <c r="Q249"/>
    </row>
    <row r="250" spans="5:17" x14ac:dyDescent="0.2">
      <c r="E250"/>
      <c r="F250"/>
      <c r="I250"/>
      <c r="J250"/>
      <c r="M250" s="3"/>
      <c r="O250"/>
      <c r="P250"/>
      <c r="Q250"/>
    </row>
    <row r="251" spans="5:17" x14ac:dyDescent="0.2">
      <c r="E251"/>
      <c r="F251"/>
      <c r="I251"/>
      <c r="J251"/>
      <c r="M251" s="3"/>
      <c r="O251"/>
      <c r="P251"/>
      <c r="Q251"/>
    </row>
    <row r="252" spans="5:17" x14ac:dyDescent="0.2">
      <c r="E252"/>
      <c r="F252"/>
      <c r="I252"/>
      <c r="J252"/>
      <c r="M252" s="3"/>
      <c r="O252"/>
      <c r="P252"/>
      <c r="Q252"/>
    </row>
    <row r="253" spans="5:17" x14ac:dyDescent="0.2">
      <c r="E253"/>
      <c r="F253"/>
      <c r="I253"/>
      <c r="J253"/>
      <c r="M253" s="3"/>
      <c r="O253"/>
      <c r="P253"/>
      <c r="Q253"/>
    </row>
    <row r="254" spans="5:17" x14ac:dyDescent="0.2">
      <c r="E254"/>
      <c r="F254"/>
      <c r="I254"/>
      <c r="J254"/>
      <c r="M254" s="3"/>
      <c r="O254"/>
      <c r="P254"/>
      <c r="Q254"/>
    </row>
    <row r="255" spans="5:17" x14ac:dyDescent="0.2">
      <c r="E255"/>
      <c r="F255"/>
      <c r="I255"/>
      <c r="J255"/>
      <c r="M255" s="3"/>
      <c r="O255"/>
      <c r="P255"/>
      <c r="Q255"/>
    </row>
    <row r="256" spans="5:17" x14ac:dyDescent="0.2">
      <c r="E256"/>
      <c r="F256"/>
      <c r="I256"/>
      <c r="J256"/>
      <c r="M256" s="3"/>
      <c r="O256"/>
      <c r="P256"/>
      <c r="Q256"/>
    </row>
    <row r="257" spans="5:17" x14ac:dyDescent="0.2">
      <c r="E257"/>
      <c r="F257"/>
      <c r="I257"/>
      <c r="J257"/>
      <c r="M257" s="3"/>
      <c r="O257"/>
      <c r="P257"/>
      <c r="Q257"/>
    </row>
    <row r="258" spans="5:17" x14ac:dyDescent="0.2">
      <c r="E258"/>
      <c r="F258"/>
      <c r="I258"/>
      <c r="J258"/>
      <c r="M258" s="3"/>
      <c r="O258"/>
      <c r="P258"/>
      <c r="Q258"/>
    </row>
    <row r="259" spans="5:17" x14ac:dyDescent="0.2">
      <c r="E259"/>
      <c r="F259"/>
      <c r="I259"/>
      <c r="J259"/>
      <c r="M259" s="3"/>
      <c r="O259"/>
      <c r="P259"/>
      <c r="Q259"/>
    </row>
    <row r="260" spans="5:17" x14ac:dyDescent="0.2">
      <c r="E260"/>
      <c r="F260"/>
      <c r="I260"/>
      <c r="J260"/>
      <c r="M260" s="3"/>
      <c r="O260"/>
      <c r="P260"/>
      <c r="Q260"/>
    </row>
    <row r="261" spans="5:17" x14ac:dyDescent="0.2">
      <c r="E261"/>
      <c r="F261"/>
      <c r="I261"/>
      <c r="J261"/>
      <c r="M261" s="3"/>
      <c r="O261"/>
      <c r="P261"/>
      <c r="Q261"/>
    </row>
    <row r="262" spans="5:17" x14ac:dyDescent="0.2">
      <c r="E262"/>
      <c r="F262"/>
      <c r="I262"/>
      <c r="J262"/>
      <c r="M262" s="3"/>
      <c r="O262"/>
      <c r="P262"/>
      <c r="Q262"/>
    </row>
    <row r="263" spans="5:17" x14ac:dyDescent="0.2">
      <c r="E263"/>
      <c r="F263"/>
      <c r="I263"/>
      <c r="J263"/>
      <c r="M263" s="3"/>
      <c r="O263"/>
      <c r="P263"/>
      <c r="Q263"/>
    </row>
    <row r="264" spans="5:17" x14ac:dyDescent="0.2">
      <c r="E264"/>
      <c r="F264"/>
      <c r="I264"/>
      <c r="J264"/>
      <c r="M264" s="3"/>
      <c r="O264"/>
      <c r="P264"/>
      <c r="Q264"/>
    </row>
    <row r="265" spans="5:17" x14ac:dyDescent="0.2">
      <c r="E265"/>
      <c r="F265"/>
      <c r="I265"/>
      <c r="J265"/>
      <c r="M265" s="3"/>
      <c r="O265"/>
      <c r="P265"/>
      <c r="Q265"/>
    </row>
    <row r="266" spans="5:17" x14ac:dyDescent="0.2">
      <c r="E266"/>
      <c r="F266"/>
      <c r="I266"/>
      <c r="J266"/>
      <c r="M266" s="3"/>
      <c r="O266"/>
      <c r="P266"/>
      <c r="Q266"/>
    </row>
    <row r="267" spans="5:17" x14ac:dyDescent="0.2">
      <c r="E267"/>
      <c r="F267"/>
      <c r="I267"/>
      <c r="J267"/>
      <c r="M267" s="3"/>
      <c r="O267"/>
      <c r="P267"/>
      <c r="Q267"/>
    </row>
    <row r="268" spans="5:17" x14ac:dyDescent="0.2">
      <c r="E268"/>
      <c r="F268"/>
      <c r="I268"/>
      <c r="J268"/>
      <c r="M268" s="3"/>
      <c r="O268"/>
      <c r="P268"/>
      <c r="Q268"/>
    </row>
    <row r="269" spans="5:17" x14ac:dyDescent="0.2">
      <c r="E269"/>
      <c r="F269"/>
      <c r="I269"/>
      <c r="J269"/>
      <c r="M269" s="3"/>
      <c r="O269"/>
      <c r="P269"/>
      <c r="Q269"/>
    </row>
    <row r="270" spans="5:17" x14ac:dyDescent="0.2">
      <c r="E270"/>
      <c r="F270"/>
      <c r="I270"/>
      <c r="J270"/>
      <c r="M270" s="3"/>
      <c r="O270"/>
      <c r="P270"/>
      <c r="Q270"/>
    </row>
    <row r="271" spans="5:17" x14ac:dyDescent="0.2">
      <c r="E271"/>
      <c r="F271"/>
      <c r="I271"/>
      <c r="J271"/>
      <c r="M271" s="3"/>
      <c r="O271"/>
      <c r="P271"/>
      <c r="Q271"/>
    </row>
    <row r="272" spans="5:17" x14ac:dyDescent="0.2">
      <c r="E272"/>
      <c r="F272"/>
      <c r="I272"/>
      <c r="J272"/>
      <c r="M272" s="3"/>
      <c r="O272"/>
      <c r="P272"/>
      <c r="Q272"/>
    </row>
    <row r="273" spans="5:17" x14ac:dyDescent="0.2">
      <c r="E273"/>
      <c r="F273"/>
      <c r="I273"/>
      <c r="J273"/>
      <c r="M273" s="3"/>
      <c r="O273"/>
      <c r="P273"/>
      <c r="Q273"/>
    </row>
    <row r="274" spans="5:17" x14ac:dyDescent="0.2">
      <c r="E274"/>
      <c r="F274"/>
      <c r="I274"/>
      <c r="J274"/>
      <c r="M274" s="3"/>
      <c r="O274"/>
      <c r="P274"/>
      <c r="Q274"/>
    </row>
    <row r="275" spans="5:17" x14ac:dyDescent="0.2">
      <c r="E275"/>
      <c r="F275"/>
      <c r="I275"/>
      <c r="J275"/>
      <c r="M275" s="3"/>
      <c r="O275"/>
      <c r="P275"/>
      <c r="Q275"/>
    </row>
    <row r="276" spans="5:17" x14ac:dyDescent="0.2">
      <c r="E276"/>
      <c r="F276"/>
      <c r="I276"/>
      <c r="J276"/>
      <c r="M276" s="3"/>
      <c r="O276"/>
      <c r="P276"/>
      <c r="Q276"/>
    </row>
    <row r="277" spans="5:17" x14ac:dyDescent="0.2">
      <c r="E277"/>
      <c r="F277"/>
      <c r="I277"/>
      <c r="J277"/>
      <c r="M277" s="3"/>
      <c r="O277"/>
      <c r="P277"/>
      <c r="Q277"/>
    </row>
    <row r="278" spans="5:17" x14ac:dyDescent="0.2">
      <c r="E278"/>
      <c r="F278"/>
      <c r="I278"/>
      <c r="J278"/>
      <c r="M278" s="3"/>
      <c r="O278"/>
      <c r="P278"/>
      <c r="Q278"/>
    </row>
    <row r="279" spans="5:17" x14ac:dyDescent="0.2">
      <c r="E279"/>
      <c r="F279"/>
      <c r="I279"/>
      <c r="J279"/>
      <c r="M279" s="3"/>
      <c r="O279"/>
      <c r="P279"/>
      <c r="Q279"/>
    </row>
    <row r="280" spans="5:17" x14ac:dyDescent="0.2">
      <c r="E280"/>
      <c r="F280"/>
      <c r="I280"/>
      <c r="J280"/>
      <c r="M280" s="3"/>
      <c r="O280"/>
      <c r="P280"/>
      <c r="Q280"/>
    </row>
    <row r="281" spans="5:17" x14ac:dyDescent="0.2">
      <c r="E281"/>
      <c r="F281"/>
      <c r="I281"/>
      <c r="J281"/>
      <c r="M281" s="3"/>
      <c r="O281"/>
      <c r="P281"/>
      <c r="Q281"/>
    </row>
    <row r="282" spans="5:17" x14ac:dyDescent="0.2">
      <c r="E282"/>
      <c r="F282"/>
      <c r="I282"/>
      <c r="J282"/>
      <c r="M282" s="3"/>
      <c r="O282"/>
      <c r="P282"/>
      <c r="Q282"/>
    </row>
    <row r="283" spans="5:17" x14ac:dyDescent="0.2">
      <c r="E283"/>
      <c r="F283"/>
      <c r="I283"/>
      <c r="J283"/>
      <c r="M283" s="3"/>
      <c r="O283"/>
      <c r="P283"/>
      <c r="Q283"/>
    </row>
    <row r="284" spans="5:17" x14ac:dyDescent="0.2">
      <c r="E284"/>
      <c r="F284"/>
      <c r="I284"/>
      <c r="J284"/>
      <c r="M284" s="3"/>
      <c r="O284"/>
      <c r="P284"/>
      <c r="Q284"/>
    </row>
    <row r="285" spans="5:17" x14ac:dyDescent="0.2">
      <c r="E285"/>
      <c r="F285"/>
      <c r="I285"/>
      <c r="J285"/>
      <c r="M285" s="3"/>
      <c r="O285"/>
      <c r="P285"/>
      <c r="Q285"/>
    </row>
    <row r="286" spans="5:17" x14ac:dyDescent="0.2">
      <c r="E286"/>
      <c r="F286"/>
      <c r="I286"/>
      <c r="J286"/>
      <c r="M286" s="3"/>
      <c r="O286"/>
      <c r="P286"/>
      <c r="Q286"/>
    </row>
    <row r="287" spans="5:17" x14ac:dyDescent="0.2">
      <c r="E287"/>
      <c r="F287"/>
      <c r="I287"/>
      <c r="J287"/>
      <c r="M287" s="3"/>
      <c r="O287"/>
      <c r="P287"/>
      <c r="Q287"/>
    </row>
    <row r="288" spans="5:17" x14ac:dyDescent="0.2">
      <c r="E288"/>
      <c r="F288"/>
      <c r="I288"/>
      <c r="J288"/>
      <c r="M288" s="3"/>
      <c r="O288"/>
      <c r="P288"/>
      <c r="Q288"/>
    </row>
    <row r="289" spans="5:17" x14ac:dyDescent="0.2">
      <c r="E289"/>
      <c r="F289"/>
      <c r="I289"/>
      <c r="J289"/>
      <c r="M289" s="3"/>
      <c r="O289"/>
      <c r="P289"/>
      <c r="Q289"/>
    </row>
    <row r="290" spans="5:17" x14ac:dyDescent="0.2">
      <c r="E290"/>
      <c r="F290"/>
      <c r="I290"/>
      <c r="J290"/>
      <c r="M290" s="3"/>
      <c r="O290"/>
      <c r="P290"/>
      <c r="Q290"/>
    </row>
    <row r="291" spans="5:17" x14ac:dyDescent="0.2">
      <c r="E291"/>
      <c r="F291"/>
      <c r="I291"/>
      <c r="J291"/>
      <c r="P291"/>
      <c r="Q291"/>
    </row>
    <row r="292" spans="5:17" x14ac:dyDescent="0.2">
      <c r="E292"/>
      <c r="F292"/>
      <c r="I292"/>
      <c r="J292"/>
      <c r="P292"/>
      <c r="Q292"/>
    </row>
    <row r="293" spans="5:17" x14ac:dyDescent="0.2">
      <c r="E293"/>
      <c r="F293"/>
      <c r="I293"/>
      <c r="J293"/>
      <c r="P293"/>
      <c r="Q293"/>
    </row>
    <row r="294" spans="5:17" x14ac:dyDescent="0.2">
      <c r="E294"/>
      <c r="F294"/>
      <c r="I294"/>
      <c r="J294"/>
      <c r="P294"/>
      <c r="Q294"/>
    </row>
    <row r="295" spans="5:17" x14ac:dyDescent="0.2">
      <c r="E295"/>
      <c r="F295"/>
      <c r="I295"/>
      <c r="J295"/>
      <c r="P295"/>
      <c r="Q295"/>
    </row>
    <row r="296" spans="5:17" x14ac:dyDescent="0.2">
      <c r="E296"/>
      <c r="F296"/>
      <c r="I296"/>
      <c r="J296"/>
      <c r="P296"/>
      <c r="Q296"/>
    </row>
    <row r="297" spans="5:17" x14ac:dyDescent="0.2">
      <c r="E297"/>
      <c r="F297"/>
      <c r="I297"/>
      <c r="J297"/>
      <c r="P297"/>
      <c r="Q297"/>
    </row>
    <row r="298" spans="5:17" x14ac:dyDescent="0.2">
      <c r="E298"/>
      <c r="F298"/>
      <c r="I298"/>
      <c r="J298"/>
      <c r="P298"/>
      <c r="Q298"/>
    </row>
    <row r="299" spans="5:17" x14ac:dyDescent="0.2">
      <c r="E299"/>
      <c r="F299"/>
      <c r="I299"/>
      <c r="J299"/>
      <c r="P299"/>
      <c r="Q299"/>
    </row>
    <row r="300" spans="5:17" x14ac:dyDescent="0.2">
      <c r="E300"/>
      <c r="F300"/>
      <c r="I300"/>
      <c r="J300"/>
      <c r="P300"/>
      <c r="Q300"/>
    </row>
    <row r="301" spans="5:17" x14ac:dyDescent="0.2">
      <c r="E301"/>
      <c r="F301"/>
      <c r="I301"/>
      <c r="J301"/>
      <c r="P301"/>
      <c r="Q301"/>
    </row>
    <row r="302" spans="5:17" x14ac:dyDescent="0.2">
      <c r="E302"/>
      <c r="F302"/>
      <c r="I302"/>
      <c r="J302"/>
      <c r="P302"/>
      <c r="Q302"/>
    </row>
    <row r="303" spans="5:17" x14ac:dyDescent="0.2">
      <c r="E303"/>
      <c r="F303"/>
      <c r="I303"/>
      <c r="J303"/>
      <c r="P303"/>
      <c r="Q303"/>
    </row>
    <row r="304" spans="5:17" x14ac:dyDescent="0.2">
      <c r="E304"/>
      <c r="F304"/>
      <c r="I304"/>
      <c r="J304"/>
      <c r="P304"/>
      <c r="Q304"/>
    </row>
    <row r="305" spans="5:17" x14ac:dyDescent="0.2">
      <c r="E305"/>
      <c r="F305"/>
      <c r="I305"/>
      <c r="J305"/>
      <c r="P305"/>
      <c r="Q305"/>
    </row>
    <row r="306" spans="5:17" x14ac:dyDescent="0.2">
      <c r="E306"/>
      <c r="F306"/>
      <c r="I306"/>
      <c r="J306"/>
      <c r="P306"/>
      <c r="Q306"/>
    </row>
    <row r="307" spans="5:17" x14ac:dyDescent="0.2">
      <c r="E307"/>
      <c r="F307"/>
      <c r="I307"/>
      <c r="J307"/>
      <c r="P307"/>
      <c r="Q307"/>
    </row>
    <row r="308" spans="5:17" x14ac:dyDescent="0.2">
      <c r="E308"/>
      <c r="F308"/>
      <c r="I308"/>
      <c r="J308"/>
      <c r="P308"/>
      <c r="Q308"/>
    </row>
    <row r="309" spans="5:17" x14ac:dyDescent="0.2">
      <c r="E309"/>
      <c r="F309"/>
      <c r="I309"/>
      <c r="J309"/>
      <c r="P309"/>
      <c r="Q309"/>
    </row>
    <row r="310" spans="5:17" x14ac:dyDescent="0.2">
      <c r="E310"/>
      <c r="F310"/>
      <c r="I310"/>
      <c r="J310"/>
      <c r="P310"/>
      <c r="Q310"/>
    </row>
    <row r="311" spans="5:17" x14ac:dyDescent="0.2">
      <c r="E311"/>
      <c r="F311"/>
      <c r="I311"/>
      <c r="J311"/>
      <c r="P311"/>
      <c r="Q311"/>
    </row>
    <row r="312" spans="5:17" x14ac:dyDescent="0.2">
      <c r="E312"/>
      <c r="F312"/>
      <c r="I312"/>
      <c r="J312"/>
      <c r="P312"/>
      <c r="Q312"/>
    </row>
    <row r="313" spans="5:17" x14ac:dyDescent="0.2">
      <c r="E313"/>
      <c r="F313"/>
      <c r="I313"/>
      <c r="J313"/>
      <c r="P313"/>
      <c r="Q313"/>
    </row>
    <row r="314" spans="5:17" x14ac:dyDescent="0.2">
      <c r="E314"/>
      <c r="F314"/>
      <c r="I314"/>
      <c r="J314"/>
      <c r="P314"/>
      <c r="Q314"/>
    </row>
    <row r="315" spans="5:17" x14ac:dyDescent="0.2">
      <c r="E315"/>
      <c r="F315"/>
      <c r="I315"/>
      <c r="J315"/>
      <c r="P315"/>
      <c r="Q315"/>
    </row>
    <row r="316" spans="5:17" x14ac:dyDescent="0.2">
      <c r="E316"/>
      <c r="F316"/>
      <c r="I316"/>
      <c r="J316"/>
      <c r="P316"/>
      <c r="Q316"/>
    </row>
    <row r="317" spans="5:17" x14ac:dyDescent="0.2">
      <c r="E317"/>
      <c r="F317"/>
      <c r="I317"/>
      <c r="J317"/>
      <c r="P317"/>
      <c r="Q317"/>
    </row>
    <row r="318" spans="5:17" x14ac:dyDescent="0.2">
      <c r="E318"/>
      <c r="F318"/>
      <c r="I318"/>
      <c r="J318"/>
      <c r="P318"/>
      <c r="Q318"/>
    </row>
    <row r="319" spans="5:17" x14ac:dyDescent="0.2">
      <c r="E319"/>
      <c r="F319"/>
      <c r="I319"/>
      <c r="J319"/>
      <c r="P319"/>
      <c r="Q319"/>
    </row>
    <row r="320" spans="5:17" x14ac:dyDescent="0.2">
      <c r="E320"/>
      <c r="F320"/>
      <c r="I320"/>
      <c r="J320"/>
      <c r="P320"/>
      <c r="Q320"/>
    </row>
    <row r="321" spans="5:17" x14ac:dyDescent="0.2">
      <c r="E321"/>
      <c r="F321"/>
      <c r="I321"/>
      <c r="J321"/>
      <c r="P321"/>
      <c r="Q321"/>
    </row>
    <row r="322" spans="5:17" x14ac:dyDescent="0.2">
      <c r="E322"/>
      <c r="F322"/>
      <c r="J322"/>
      <c r="P322"/>
      <c r="Q322"/>
    </row>
    <row r="323" spans="5:17" x14ac:dyDescent="0.2">
      <c r="E323"/>
      <c r="F323"/>
      <c r="J323"/>
      <c r="P323"/>
      <c r="Q323"/>
    </row>
    <row r="324" spans="5:17" x14ac:dyDescent="0.2">
      <c r="E324"/>
      <c r="F324"/>
      <c r="J324"/>
      <c r="P324"/>
      <c r="Q324"/>
    </row>
    <row r="325" spans="5:17" x14ac:dyDescent="0.2">
      <c r="E325"/>
      <c r="F325"/>
      <c r="J325"/>
      <c r="P325"/>
      <c r="Q325"/>
    </row>
    <row r="326" spans="5:17" x14ac:dyDescent="0.2">
      <c r="E326"/>
      <c r="F326"/>
      <c r="J326"/>
      <c r="P326"/>
      <c r="Q326"/>
    </row>
    <row r="327" spans="5:17" x14ac:dyDescent="0.2">
      <c r="E327"/>
      <c r="F327"/>
      <c r="J327"/>
      <c r="P327"/>
      <c r="Q327"/>
    </row>
    <row r="328" spans="5:17" x14ac:dyDescent="0.2">
      <c r="E328"/>
      <c r="F328"/>
      <c r="J328"/>
      <c r="P328"/>
      <c r="Q328"/>
    </row>
    <row r="329" spans="5:17" x14ac:dyDescent="0.2">
      <c r="E329"/>
      <c r="F329"/>
      <c r="J329"/>
      <c r="P329"/>
      <c r="Q329"/>
    </row>
    <row r="330" spans="5:17" x14ac:dyDescent="0.2">
      <c r="E330"/>
      <c r="F330"/>
      <c r="J330"/>
      <c r="P330"/>
      <c r="Q330"/>
    </row>
    <row r="331" spans="5:17" x14ac:dyDescent="0.2">
      <c r="E331"/>
      <c r="F331"/>
      <c r="J331"/>
      <c r="P331"/>
      <c r="Q331"/>
    </row>
    <row r="332" spans="5:17" x14ac:dyDescent="0.2">
      <c r="E332"/>
      <c r="F332"/>
      <c r="J332"/>
      <c r="P332"/>
      <c r="Q332"/>
    </row>
    <row r="333" spans="5:17" x14ac:dyDescent="0.2">
      <c r="E333"/>
      <c r="F333"/>
      <c r="J333"/>
      <c r="P333"/>
      <c r="Q333"/>
    </row>
    <row r="334" spans="5:17" x14ac:dyDescent="0.2">
      <c r="E334"/>
      <c r="F334"/>
      <c r="J334"/>
      <c r="P334"/>
      <c r="Q334"/>
    </row>
    <row r="335" spans="5:17" x14ac:dyDescent="0.2">
      <c r="E335"/>
      <c r="F335"/>
      <c r="J335"/>
      <c r="P335"/>
      <c r="Q335"/>
    </row>
    <row r="336" spans="5:17" x14ac:dyDescent="0.2">
      <c r="E336"/>
      <c r="F336"/>
      <c r="J336"/>
      <c r="P336"/>
      <c r="Q336"/>
    </row>
    <row r="337" spans="5:17" x14ac:dyDescent="0.2">
      <c r="E337"/>
      <c r="F337"/>
      <c r="J337"/>
      <c r="P337"/>
      <c r="Q337"/>
    </row>
    <row r="338" spans="5:17" x14ac:dyDescent="0.2">
      <c r="E338"/>
      <c r="F338"/>
      <c r="J338"/>
      <c r="P338"/>
      <c r="Q338"/>
    </row>
    <row r="339" spans="5:17" x14ac:dyDescent="0.2">
      <c r="E339"/>
      <c r="F339"/>
      <c r="J339"/>
      <c r="P339"/>
      <c r="Q339"/>
    </row>
    <row r="340" spans="5:17" x14ac:dyDescent="0.2">
      <c r="E340"/>
      <c r="F340"/>
      <c r="J340"/>
      <c r="P340"/>
      <c r="Q340"/>
    </row>
    <row r="341" spans="5:17" x14ac:dyDescent="0.2">
      <c r="E341"/>
      <c r="F341"/>
      <c r="J341"/>
      <c r="P341"/>
      <c r="Q341"/>
    </row>
    <row r="342" spans="5:17" x14ac:dyDescent="0.2">
      <c r="E342"/>
      <c r="F342"/>
      <c r="J342"/>
      <c r="P342"/>
      <c r="Q342"/>
    </row>
    <row r="343" spans="5:17" x14ac:dyDescent="0.2">
      <c r="E343"/>
      <c r="F343"/>
      <c r="J343"/>
      <c r="P343"/>
      <c r="Q343"/>
    </row>
    <row r="344" spans="5:17" x14ac:dyDescent="0.2">
      <c r="E344"/>
      <c r="F344"/>
      <c r="J344"/>
      <c r="P344"/>
      <c r="Q344"/>
    </row>
    <row r="345" spans="5:17" x14ac:dyDescent="0.2">
      <c r="E345"/>
      <c r="F345"/>
      <c r="J345"/>
      <c r="P345"/>
      <c r="Q345"/>
    </row>
    <row r="346" spans="5:17" x14ac:dyDescent="0.2">
      <c r="E346"/>
      <c r="F346"/>
      <c r="J346"/>
      <c r="P346"/>
      <c r="Q346"/>
    </row>
    <row r="347" spans="5:17" x14ac:dyDescent="0.2">
      <c r="E347"/>
      <c r="F347"/>
      <c r="J347"/>
      <c r="P347"/>
      <c r="Q347"/>
    </row>
    <row r="348" spans="5:17" x14ac:dyDescent="0.2">
      <c r="E348"/>
      <c r="F348"/>
      <c r="J348"/>
      <c r="P348"/>
      <c r="Q348"/>
    </row>
    <row r="349" spans="5:17" x14ac:dyDescent="0.2">
      <c r="E349"/>
      <c r="F349"/>
      <c r="J349"/>
      <c r="P349"/>
      <c r="Q349"/>
    </row>
    <row r="350" spans="5:17" x14ac:dyDescent="0.2">
      <c r="E350"/>
      <c r="F350"/>
      <c r="J350"/>
      <c r="P350"/>
      <c r="Q350"/>
    </row>
    <row r="351" spans="5:17" x14ac:dyDescent="0.2">
      <c r="E351"/>
      <c r="F351"/>
      <c r="J351"/>
      <c r="P351"/>
      <c r="Q351"/>
    </row>
    <row r="352" spans="5:17" x14ac:dyDescent="0.2">
      <c r="E352"/>
      <c r="F352"/>
      <c r="J352"/>
      <c r="P352"/>
      <c r="Q352"/>
    </row>
    <row r="353" spans="5:17" x14ac:dyDescent="0.2">
      <c r="E353"/>
      <c r="F353"/>
      <c r="J353"/>
      <c r="P353"/>
      <c r="Q353"/>
    </row>
    <row r="354" spans="5:17" x14ac:dyDescent="0.2">
      <c r="E354"/>
      <c r="F354"/>
      <c r="J354"/>
      <c r="P354"/>
      <c r="Q354"/>
    </row>
    <row r="355" spans="5:17" x14ac:dyDescent="0.2">
      <c r="E355"/>
      <c r="F355"/>
      <c r="J355"/>
      <c r="P355"/>
      <c r="Q355"/>
    </row>
    <row r="356" spans="5:17" x14ac:dyDescent="0.2">
      <c r="E356"/>
      <c r="F356"/>
      <c r="J356"/>
      <c r="P356"/>
      <c r="Q356"/>
    </row>
    <row r="357" spans="5:17" x14ac:dyDescent="0.2">
      <c r="E357"/>
      <c r="F357"/>
      <c r="J357"/>
      <c r="P357"/>
      <c r="Q357"/>
    </row>
    <row r="358" spans="5:17" x14ac:dyDescent="0.2">
      <c r="E358"/>
      <c r="F358"/>
      <c r="J358"/>
      <c r="P358"/>
      <c r="Q358"/>
    </row>
    <row r="359" spans="5:17" x14ac:dyDescent="0.2">
      <c r="E359"/>
      <c r="F359"/>
      <c r="J359"/>
      <c r="P359"/>
      <c r="Q359"/>
    </row>
    <row r="360" spans="5:17" x14ac:dyDescent="0.2">
      <c r="E360"/>
      <c r="F360"/>
      <c r="J360"/>
      <c r="P360"/>
      <c r="Q360"/>
    </row>
    <row r="361" spans="5:17" x14ac:dyDescent="0.2">
      <c r="E361"/>
      <c r="F361"/>
      <c r="J361"/>
      <c r="P361"/>
      <c r="Q361"/>
    </row>
    <row r="362" spans="5:17" x14ac:dyDescent="0.2">
      <c r="E362"/>
      <c r="F362"/>
      <c r="J362"/>
      <c r="P362"/>
      <c r="Q362"/>
    </row>
    <row r="363" spans="5:17" x14ac:dyDescent="0.2">
      <c r="E363"/>
      <c r="F363"/>
      <c r="J363"/>
      <c r="P363"/>
      <c r="Q363"/>
    </row>
    <row r="364" spans="5:17" x14ac:dyDescent="0.2">
      <c r="E364"/>
      <c r="F364"/>
      <c r="J364"/>
      <c r="P364"/>
      <c r="Q364"/>
    </row>
    <row r="365" spans="5:17" x14ac:dyDescent="0.2">
      <c r="E365"/>
      <c r="F365"/>
      <c r="J365"/>
      <c r="P365"/>
      <c r="Q365"/>
    </row>
    <row r="366" spans="5:17" x14ac:dyDescent="0.2">
      <c r="E366"/>
      <c r="F366"/>
      <c r="J366"/>
      <c r="P366"/>
      <c r="Q366"/>
    </row>
    <row r="367" spans="5:17" x14ac:dyDescent="0.2">
      <c r="E367"/>
      <c r="F367"/>
      <c r="J367"/>
      <c r="P367"/>
      <c r="Q367"/>
    </row>
    <row r="368" spans="5:17" x14ac:dyDescent="0.2">
      <c r="E368"/>
      <c r="F368"/>
      <c r="J368"/>
      <c r="P368"/>
      <c r="Q368"/>
    </row>
    <row r="369" spans="5:17" x14ac:dyDescent="0.2">
      <c r="E369"/>
      <c r="F369"/>
      <c r="J369"/>
      <c r="P369"/>
      <c r="Q369"/>
    </row>
    <row r="370" spans="5:17" x14ac:dyDescent="0.2">
      <c r="E370"/>
      <c r="F370"/>
      <c r="J370"/>
      <c r="P370"/>
      <c r="Q370"/>
    </row>
    <row r="371" spans="5:17" x14ac:dyDescent="0.2">
      <c r="E371"/>
      <c r="F371"/>
      <c r="J371"/>
      <c r="P371"/>
      <c r="Q371"/>
    </row>
    <row r="372" spans="5:17" x14ac:dyDescent="0.2">
      <c r="E372"/>
      <c r="F372"/>
      <c r="J372"/>
      <c r="P372"/>
      <c r="Q372"/>
    </row>
    <row r="373" spans="5:17" x14ac:dyDescent="0.2">
      <c r="E373"/>
      <c r="F373"/>
      <c r="J373"/>
      <c r="P373"/>
      <c r="Q373"/>
    </row>
    <row r="374" spans="5:17" x14ac:dyDescent="0.2">
      <c r="E374"/>
      <c r="F374"/>
      <c r="J374"/>
      <c r="P374"/>
      <c r="Q374"/>
    </row>
    <row r="375" spans="5:17" x14ac:dyDescent="0.2">
      <c r="E375"/>
      <c r="F375"/>
      <c r="J375"/>
      <c r="P375"/>
      <c r="Q375"/>
    </row>
    <row r="376" spans="5:17" x14ac:dyDescent="0.2">
      <c r="E376"/>
      <c r="F376"/>
      <c r="J376"/>
      <c r="P376"/>
      <c r="Q376"/>
    </row>
    <row r="377" spans="5:17" x14ac:dyDescent="0.2">
      <c r="E377"/>
      <c r="F377"/>
      <c r="J377"/>
      <c r="P377"/>
      <c r="Q377"/>
    </row>
    <row r="378" spans="5:17" x14ac:dyDescent="0.2">
      <c r="E378"/>
      <c r="F378"/>
      <c r="J378"/>
      <c r="P378"/>
      <c r="Q378"/>
    </row>
    <row r="379" spans="5:17" x14ac:dyDescent="0.2">
      <c r="E379"/>
      <c r="F379"/>
      <c r="J379"/>
      <c r="P379"/>
      <c r="Q379"/>
    </row>
    <row r="380" spans="5:17" x14ac:dyDescent="0.2">
      <c r="E380"/>
      <c r="F380"/>
      <c r="J380"/>
      <c r="P380"/>
      <c r="Q380"/>
    </row>
    <row r="381" spans="5:17" x14ac:dyDescent="0.2">
      <c r="E381"/>
      <c r="F381"/>
      <c r="J381"/>
      <c r="P381"/>
      <c r="Q381"/>
    </row>
    <row r="382" spans="5:17" x14ac:dyDescent="0.2">
      <c r="E382"/>
      <c r="F382"/>
      <c r="J382"/>
      <c r="P382"/>
      <c r="Q382"/>
    </row>
    <row r="383" spans="5:17" x14ac:dyDescent="0.2">
      <c r="E383"/>
      <c r="F383"/>
      <c r="J383"/>
      <c r="P383"/>
      <c r="Q383"/>
    </row>
    <row r="384" spans="5:17" x14ac:dyDescent="0.2">
      <c r="E384"/>
      <c r="F384"/>
      <c r="J384"/>
      <c r="P384"/>
      <c r="Q384"/>
    </row>
    <row r="385" spans="5:17" x14ac:dyDescent="0.2">
      <c r="E385"/>
      <c r="F385"/>
      <c r="J385"/>
      <c r="P385"/>
      <c r="Q385"/>
    </row>
    <row r="386" spans="5:17" x14ac:dyDescent="0.2">
      <c r="E386"/>
      <c r="F386"/>
      <c r="J386"/>
      <c r="P386"/>
      <c r="Q386"/>
    </row>
    <row r="387" spans="5:17" x14ac:dyDescent="0.2">
      <c r="E387"/>
      <c r="F387"/>
      <c r="J387"/>
      <c r="P387"/>
      <c r="Q387"/>
    </row>
    <row r="388" spans="5:17" x14ac:dyDescent="0.2">
      <c r="E388"/>
      <c r="F388"/>
      <c r="J388"/>
      <c r="P388"/>
      <c r="Q388"/>
    </row>
    <row r="389" spans="5:17" x14ac:dyDescent="0.2">
      <c r="E389"/>
      <c r="F389"/>
      <c r="J389"/>
      <c r="P389"/>
      <c r="Q389"/>
    </row>
    <row r="390" spans="5:17" x14ac:dyDescent="0.2">
      <c r="E390"/>
      <c r="F390"/>
      <c r="J390"/>
      <c r="P390"/>
      <c r="Q390"/>
    </row>
    <row r="391" spans="5:17" x14ac:dyDescent="0.2">
      <c r="E391"/>
      <c r="F391"/>
      <c r="J391"/>
      <c r="P391"/>
      <c r="Q391"/>
    </row>
    <row r="392" spans="5:17" x14ac:dyDescent="0.2">
      <c r="E392"/>
      <c r="F392"/>
      <c r="J392"/>
      <c r="P392"/>
      <c r="Q392"/>
    </row>
    <row r="393" spans="5:17" x14ac:dyDescent="0.2">
      <c r="E393"/>
      <c r="F393"/>
      <c r="J393"/>
      <c r="P393"/>
      <c r="Q393"/>
    </row>
    <row r="394" spans="5:17" x14ac:dyDescent="0.2">
      <c r="E394"/>
      <c r="F394"/>
      <c r="J394"/>
      <c r="P394"/>
      <c r="Q394"/>
    </row>
    <row r="395" spans="5:17" x14ac:dyDescent="0.2">
      <c r="E395"/>
      <c r="F395"/>
      <c r="J395"/>
      <c r="P395"/>
      <c r="Q395"/>
    </row>
    <row r="396" spans="5:17" x14ac:dyDescent="0.2">
      <c r="E396"/>
      <c r="F396"/>
      <c r="J396"/>
      <c r="P396"/>
      <c r="Q396"/>
    </row>
    <row r="397" spans="5:17" x14ac:dyDescent="0.2">
      <c r="E397"/>
      <c r="F397"/>
      <c r="J397"/>
      <c r="P397"/>
      <c r="Q397"/>
    </row>
    <row r="398" spans="5:17" x14ac:dyDescent="0.2">
      <c r="E398"/>
      <c r="F398"/>
      <c r="J398"/>
      <c r="P398"/>
      <c r="Q398"/>
    </row>
    <row r="399" spans="5:17" x14ac:dyDescent="0.2">
      <c r="E399"/>
      <c r="F399"/>
      <c r="J399"/>
      <c r="P399"/>
      <c r="Q399"/>
    </row>
    <row r="400" spans="5:17" x14ac:dyDescent="0.2">
      <c r="E400"/>
      <c r="F400"/>
      <c r="J400"/>
      <c r="P400"/>
      <c r="Q400"/>
    </row>
    <row r="401" spans="5:17" x14ac:dyDescent="0.2">
      <c r="E401"/>
      <c r="F401"/>
      <c r="J401"/>
      <c r="P401"/>
      <c r="Q401"/>
    </row>
    <row r="402" spans="5:17" x14ac:dyDescent="0.2">
      <c r="E402"/>
      <c r="F402"/>
      <c r="J402"/>
      <c r="P402"/>
      <c r="Q402"/>
    </row>
    <row r="403" spans="5:17" x14ac:dyDescent="0.2">
      <c r="E403"/>
      <c r="F403"/>
      <c r="J403"/>
      <c r="P403"/>
      <c r="Q403"/>
    </row>
    <row r="404" spans="5:17" x14ac:dyDescent="0.2">
      <c r="E404"/>
      <c r="F404"/>
      <c r="J404"/>
      <c r="P404"/>
      <c r="Q404"/>
    </row>
    <row r="405" spans="5:17" x14ac:dyDescent="0.2">
      <c r="E405"/>
      <c r="F405"/>
      <c r="J405"/>
      <c r="P405"/>
      <c r="Q405"/>
    </row>
    <row r="406" spans="5:17" x14ac:dyDescent="0.2">
      <c r="E406"/>
      <c r="F406"/>
      <c r="J406"/>
      <c r="P406"/>
      <c r="Q406"/>
    </row>
    <row r="407" spans="5:17" x14ac:dyDescent="0.2">
      <c r="E407"/>
      <c r="F407"/>
      <c r="J407"/>
      <c r="P407"/>
      <c r="Q407"/>
    </row>
    <row r="408" spans="5:17" x14ac:dyDescent="0.2">
      <c r="E408"/>
      <c r="F408"/>
      <c r="J408"/>
      <c r="P408"/>
      <c r="Q408"/>
    </row>
    <row r="409" spans="5:17" x14ac:dyDescent="0.2">
      <c r="E409"/>
      <c r="F409"/>
      <c r="J409"/>
      <c r="P409"/>
      <c r="Q409"/>
    </row>
    <row r="410" spans="5:17" x14ac:dyDescent="0.2">
      <c r="E410"/>
      <c r="F410"/>
      <c r="J410"/>
      <c r="P410"/>
      <c r="Q410"/>
    </row>
    <row r="411" spans="5:17" x14ac:dyDescent="0.2">
      <c r="E411"/>
      <c r="F411"/>
      <c r="J411"/>
      <c r="P411"/>
      <c r="Q411"/>
    </row>
    <row r="412" spans="5:17" x14ac:dyDescent="0.2">
      <c r="E412"/>
      <c r="F412"/>
      <c r="J412"/>
      <c r="P412"/>
      <c r="Q412"/>
    </row>
    <row r="413" spans="5:17" x14ac:dyDescent="0.2">
      <c r="E413"/>
      <c r="F413"/>
      <c r="J413"/>
      <c r="P413"/>
      <c r="Q413"/>
    </row>
    <row r="414" spans="5:17" x14ac:dyDescent="0.2">
      <c r="E414"/>
      <c r="F414"/>
      <c r="J414"/>
      <c r="P414"/>
      <c r="Q414"/>
    </row>
    <row r="415" spans="5:17" x14ac:dyDescent="0.2">
      <c r="E415"/>
      <c r="F415"/>
      <c r="J415"/>
      <c r="P415"/>
      <c r="Q415"/>
    </row>
    <row r="416" spans="5:17" x14ac:dyDescent="0.2">
      <c r="E416"/>
      <c r="F416"/>
      <c r="J416"/>
      <c r="P416"/>
      <c r="Q416"/>
    </row>
    <row r="417" spans="5:17" x14ac:dyDescent="0.2">
      <c r="E417"/>
      <c r="F417"/>
      <c r="J417"/>
      <c r="P417"/>
      <c r="Q417"/>
    </row>
    <row r="418" spans="5:17" x14ac:dyDescent="0.2">
      <c r="E418"/>
      <c r="F418"/>
      <c r="J418"/>
      <c r="P418"/>
      <c r="Q418"/>
    </row>
    <row r="419" spans="5:17" x14ac:dyDescent="0.2">
      <c r="E419"/>
      <c r="F419"/>
      <c r="J419"/>
      <c r="P419"/>
      <c r="Q419"/>
    </row>
    <row r="420" spans="5:17" x14ac:dyDescent="0.2">
      <c r="E420"/>
      <c r="F420"/>
      <c r="J420"/>
      <c r="P420"/>
      <c r="Q420"/>
    </row>
    <row r="421" spans="5:17" x14ac:dyDescent="0.2">
      <c r="E421"/>
      <c r="F421"/>
      <c r="J421"/>
      <c r="P421"/>
      <c r="Q421"/>
    </row>
    <row r="422" spans="5:17" x14ac:dyDescent="0.2">
      <c r="E422"/>
      <c r="F422"/>
      <c r="J422"/>
      <c r="P422"/>
      <c r="Q422"/>
    </row>
    <row r="423" spans="5:17" x14ac:dyDescent="0.2">
      <c r="E423"/>
      <c r="F423"/>
      <c r="J423"/>
      <c r="P423"/>
      <c r="Q423"/>
    </row>
    <row r="424" spans="5:17" x14ac:dyDescent="0.2">
      <c r="E424"/>
      <c r="F424"/>
      <c r="J424"/>
      <c r="P424"/>
      <c r="Q424"/>
    </row>
    <row r="425" spans="5:17" x14ac:dyDescent="0.2">
      <c r="E425"/>
      <c r="F425"/>
      <c r="J425"/>
      <c r="P425"/>
      <c r="Q425"/>
    </row>
    <row r="426" spans="5:17" x14ac:dyDescent="0.2">
      <c r="E426"/>
      <c r="F426"/>
      <c r="J426"/>
      <c r="P426"/>
      <c r="Q426"/>
    </row>
    <row r="427" spans="5:17" x14ac:dyDescent="0.2">
      <c r="E427"/>
      <c r="F427"/>
      <c r="J427"/>
      <c r="P427"/>
      <c r="Q427"/>
    </row>
    <row r="428" spans="5:17" x14ac:dyDescent="0.2">
      <c r="E428"/>
      <c r="F428"/>
      <c r="J428"/>
      <c r="P428"/>
      <c r="Q428"/>
    </row>
    <row r="429" spans="5:17" x14ac:dyDescent="0.2">
      <c r="E429"/>
      <c r="F429"/>
      <c r="J429"/>
      <c r="P429"/>
      <c r="Q429"/>
    </row>
    <row r="430" spans="5:17" x14ac:dyDescent="0.2">
      <c r="E430"/>
      <c r="F430"/>
      <c r="J430"/>
      <c r="P430"/>
      <c r="Q430"/>
    </row>
    <row r="431" spans="5:17" x14ac:dyDescent="0.2">
      <c r="E431"/>
      <c r="F431"/>
      <c r="J431"/>
      <c r="P431"/>
      <c r="Q431"/>
    </row>
    <row r="432" spans="5:17" x14ac:dyDescent="0.2">
      <c r="E432"/>
      <c r="F432"/>
      <c r="J432"/>
      <c r="P432"/>
      <c r="Q432"/>
    </row>
    <row r="433" spans="5:17" x14ac:dyDescent="0.2">
      <c r="E433"/>
      <c r="F433"/>
      <c r="J433"/>
      <c r="P433"/>
      <c r="Q433"/>
    </row>
    <row r="434" spans="5:17" x14ac:dyDescent="0.2">
      <c r="E434"/>
      <c r="F434"/>
      <c r="J434"/>
      <c r="P434"/>
      <c r="Q434"/>
    </row>
    <row r="435" spans="5:17" x14ac:dyDescent="0.2">
      <c r="E435"/>
      <c r="F435"/>
      <c r="J435"/>
      <c r="P435"/>
      <c r="Q435"/>
    </row>
    <row r="436" spans="5:17" x14ac:dyDescent="0.2">
      <c r="E436"/>
      <c r="F436"/>
      <c r="J436"/>
      <c r="P436"/>
      <c r="Q436"/>
    </row>
    <row r="437" spans="5:17" x14ac:dyDescent="0.2">
      <c r="E437"/>
      <c r="F437"/>
      <c r="J437"/>
      <c r="P437"/>
      <c r="Q437"/>
    </row>
    <row r="438" spans="5:17" x14ac:dyDescent="0.2">
      <c r="E438"/>
      <c r="F438"/>
      <c r="J438"/>
      <c r="P438"/>
      <c r="Q438"/>
    </row>
    <row r="439" spans="5:17" x14ac:dyDescent="0.2">
      <c r="E439"/>
      <c r="F439"/>
      <c r="J439"/>
      <c r="P439"/>
      <c r="Q439"/>
    </row>
    <row r="440" spans="5:17" x14ac:dyDescent="0.2">
      <c r="E440"/>
      <c r="F440"/>
      <c r="J440"/>
      <c r="P440"/>
      <c r="Q440"/>
    </row>
    <row r="441" spans="5:17" x14ac:dyDescent="0.2">
      <c r="E441"/>
      <c r="F441"/>
      <c r="J441"/>
      <c r="P441"/>
      <c r="Q441"/>
    </row>
    <row r="442" spans="5:17" x14ac:dyDescent="0.2">
      <c r="E442"/>
      <c r="F442"/>
      <c r="J442"/>
      <c r="P442"/>
      <c r="Q442"/>
    </row>
    <row r="443" spans="5:17" x14ac:dyDescent="0.2">
      <c r="E443"/>
      <c r="F443"/>
      <c r="J443"/>
      <c r="P443"/>
      <c r="Q443"/>
    </row>
    <row r="444" spans="5:17" x14ac:dyDescent="0.2">
      <c r="E444"/>
      <c r="F444"/>
      <c r="J444"/>
      <c r="P444"/>
      <c r="Q444"/>
    </row>
    <row r="445" spans="5:17" x14ac:dyDescent="0.2">
      <c r="E445"/>
      <c r="F445"/>
      <c r="J445"/>
      <c r="P445"/>
      <c r="Q445"/>
    </row>
    <row r="446" spans="5:17" x14ac:dyDescent="0.2">
      <c r="E446"/>
      <c r="F446"/>
      <c r="J446"/>
      <c r="P446"/>
      <c r="Q446"/>
    </row>
    <row r="447" spans="5:17" x14ac:dyDescent="0.2">
      <c r="E447"/>
      <c r="F447"/>
      <c r="J447"/>
      <c r="P447"/>
      <c r="Q447"/>
    </row>
    <row r="448" spans="5:17" x14ac:dyDescent="0.2">
      <c r="E448"/>
      <c r="F448"/>
      <c r="J448"/>
      <c r="P448"/>
      <c r="Q448"/>
    </row>
    <row r="449" spans="5:17" x14ac:dyDescent="0.2">
      <c r="E449"/>
      <c r="F449"/>
      <c r="J449"/>
      <c r="P449"/>
      <c r="Q449"/>
    </row>
    <row r="450" spans="5:17" x14ac:dyDescent="0.2">
      <c r="E450"/>
      <c r="F450"/>
      <c r="J450"/>
      <c r="P450"/>
      <c r="Q450"/>
    </row>
    <row r="451" spans="5:17" x14ac:dyDescent="0.2">
      <c r="E451"/>
      <c r="F451"/>
      <c r="J451"/>
      <c r="P451"/>
      <c r="Q451"/>
    </row>
    <row r="452" spans="5:17" x14ac:dyDescent="0.2">
      <c r="E452"/>
      <c r="F452"/>
      <c r="J452"/>
      <c r="P452"/>
      <c r="Q452"/>
    </row>
    <row r="453" spans="5:17" x14ac:dyDescent="0.2">
      <c r="E453"/>
      <c r="F453"/>
      <c r="J453"/>
      <c r="P453"/>
      <c r="Q453"/>
    </row>
    <row r="454" spans="5:17" x14ac:dyDescent="0.2">
      <c r="E454"/>
      <c r="F454"/>
      <c r="J454"/>
      <c r="P454"/>
      <c r="Q454"/>
    </row>
    <row r="455" spans="5:17" x14ac:dyDescent="0.2">
      <c r="E455"/>
      <c r="F455"/>
      <c r="J455"/>
      <c r="P455"/>
      <c r="Q455"/>
    </row>
    <row r="456" spans="5:17" x14ac:dyDescent="0.2">
      <c r="E456"/>
      <c r="F456"/>
      <c r="J456"/>
      <c r="P456"/>
      <c r="Q456"/>
    </row>
    <row r="457" spans="5:17" x14ac:dyDescent="0.2">
      <c r="E457"/>
      <c r="F457"/>
      <c r="J457"/>
      <c r="P457"/>
      <c r="Q457"/>
    </row>
    <row r="458" spans="5:17" x14ac:dyDescent="0.2">
      <c r="E458"/>
      <c r="F458"/>
      <c r="J458"/>
      <c r="P458"/>
      <c r="Q458"/>
    </row>
    <row r="459" spans="5:17" x14ac:dyDescent="0.2">
      <c r="E459"/>
      <c r="F459"/>
      <c r="J459"/>
      <c r="P459"/>
      <c r="Q459"/>
    </row>
    <row r="460" spans="5:17" x14ac:dyDescent="0.2">
      <c r="E460"/>
      <c r="F460"/>
      <c r="J460"/>
      <c r="P460"/>
      <c r="Q460"/>
    </row>
    <row r="461" spans="5:17" x14ac:dyDescent="0.2">
      <c r="E461"/>
      <c r="F461"/>
      <c r="J461"/>
      <c r="P461"/>
      <c r="Q461"/>
    </row>
    <row r="462" spans="5:17" x14ac:dyDescent="0.2">
      <c r="E462"/>
      <c r="F462"/>
      <c r="J462"/>
      <c r="P462"/>
      <c r="Q462"/>
    </row>
    <row r="463" spans="5:17" x14ac:dyDescent="0.2">
      <c r="E463"/>
      <c r="F463"/>
      <c r="J463"/>
      <c r="P463"/>
      <c r="Q463"/>
    </row>
    <row r="464" spans="5:17" x14ac:dyDescent="0.2">
      <c r="E464"/>
      <c r="F464"/>
      <c r="J464"/>
      <c r="P464"/>
      <c r="Q464"/>
    </row>
    <row r="465" spans="5:17" x14ac:dyDescent="0.2">
      <c r="E465"/>
      <c r="F465"/>
      <c r="J465"/>
      <c r="P465"/>
      <c r="Q465"/>
    </row>
    <row r="466" spans="5:17" x14ac:dyDescent="0.2">
      <c r="E466"/>
      <c r="F466"/>
      <c r="J466"/>
      <c r="P466"/>
      <c r="Q466"/>
    </row>
    <row r="467" spans="5:17" x14ac:dyDescent="0.2">
      <c r="E467"/>
      <c r="F467"/>
      <c r="J467"/>
      <c r="P467"/>
      <c r="Q467"/>
    </row>
    <row r="468" spans="5:17" x14ac:dyDescent="0.2">
      <c r="E468"/>
      <c r="F468"/>
      <c r="J468"/>
      <c r="P468"/>
      <c r="Q468"/>
    </row>
    <row r="469" spans="5:17" x14ac:dyDescent="0.2">
      <c r="E469"/>
      <c r="F469"/>
      <c r="J469"/>
      <c r="P469"/>
      <c r="Q469"/>
    </row>
    <row r="470" spans="5:17" x14ac:dyDescent="0.2">
      <c r="E470"/>
      <c r="F470"/>
      <c r="J470"/>
      <c r="P470"/>
      <c r="Q470"/>
    </row>
    <row r="471" spans="5:17" x14ac:dyDescent="0.2">
      <c r="E471"/>
      <c r="F471"/>
      <c r="J471"/>
      <c r="P471"/>
      <c r="Q471"/>
    </row>
    <row r="472" spans="5:17" x14ac:dyDescent="0.2">
      <c r="E472"/>
      <c r="F472"/>
      <c r="J472"/>
      <c r="P472"/>
      <c r="Q472"/>
    </row>
    <row r="473" spans="5:17" x14ac:dyDescent="0.2">
      <c r="E473"/>
      <c r="F473"/>
      <c r="J473"/>
      <c r="P473"/>
      <c r="Q473"/>
    </row>
    <row r="474" spans="5:17" x14ac:dyDescent="0.2">
      <c r="E474"/>
      <c r="F474"/>
      <c r="J474"/>
      <c r="P474"/>
      <c r="Q474"/>
    </row>
    <row r="475" spans="5:17" x14ac:dyDescent="0.2">
      <c r="E475"/>
      <c r="F475"/>
      <c r="J475"/>
      <c r="P475"/>
      <c r="Q475"/>
    </row>
    <row r="476" spans="5:17" x14ac:dyDescent="0.2">
      <c r="E476"/>
      <c r="F476"/>
      <c r="J476"/>
      <c r="P476"/>
      <c r="Q476"/>
    </row>
    <row r="477" spans="5:17" x14ac:dyDescent="0.2">
      <c r="E477"/>
      <c r="F477"/>
      <c r="J477"/>
      <c r="P477"/>
      <c r="Q477"/>
    </row>
    <row r="478" spans="5:17" x14ac:dyDescent="0.2">
      <c r="E478"/>
      <c r="F478"/>
      <c r="J478"/>
      <c r="P478"/>
      <c r="Q478"/>
    </row>
    <row r="479" spans="5:17" x14ac:dyDescent="0.2">
      <c r="E479"/>
      <c r="F479"/>
      <c r="J479"/>
      <c r="P479"/>
      <c r="Q479"/>
    </row>
    <row r="480" spans="5:17" x14ac:dyDescent="0.2">
      <c r="E480"/>
      <c r="F480"/>
      <c r="J480"/>
      <c r="P480"/>
      <c r="Q480"/>
    </row>
    <row r="481" spans="5:17" x14ac:dyDescent="0.2">
      <c r="E481"/>
      <c r="F481"/>
      <c r="J481"/>
      <c r="P481"/>
      <c r="Q481"/>
    </row>
    <row r="482" spans="5:17" x14ac:dyDescent="0.2">
      <c r="E482"/>
      <c r="F482"/>
      <c r="J482"/>
      <c r="P482"/>
      <c r="Q482"/>
    </row>
    <row r="483" spans="5:17" x14ac:dyDescent="0.2">
      <c r="E483"/>
      <c r="F483"/>
      <c r="J483"/>
      <c r="P483"/>
      <c r="Q483"/>
    </row>
    <row r="484" spans="5:17" x14ac:dyDescent="0.2">
      <c r="E484"/>
      <c r="F484"/>
      <c r="J484"/>
      <c r="P484"/>
      <c r="Q484"/>
    </row>
    <row r="485" spans="5:17" x14ac:dyDescent="0.2">
      <c r="E485"/>
      <c r="F485"/>
      <c r="J485"/>
      <c r="P485"/>
      <c r="Q485"/>
    </row>
    <row r="486" spans="5:17" x14ac:dyDescent="0.2">
      <c r="E486"/>
      <c r="F486"/>
      <c r="J486"/>
      <c r="P486"/>
      <c r="Q486"/>
    </row>
    <row r="487" spans="5:17" x14ac:dyDescent="0.2">
      <c r="E487"/>
      <c r="F487"/>
      <c r="J487"/>
      <c r="P487"/>
      <c r="Q487"/>
    </row>
    <row r="488" spans="5:17" x14ac:dyDescent="0.2">
      <c r="E488"/>
      <c r="F488"/>
      <c r="J488"/>
      <c r="P488"/>
      <c r="Q488"/>
    </row>
    <row r="489" spans="5:17" x14ac:dyDescent="0.2">
      <c r="E489"/>
      <c r="F489"/>
      <c r="J489"/>
      <c r="P489"/>
      <c r="Q489"/>
    </row>
    <row r="490" spans="5:17" x14ac:dyDescent="0.2">
      <c r="E490"/>
      <c r="F490"/>
      <c r="J490"/>
      <c r="P490"/>
      <c r="Q490"/>
    </row>
    <row r="491" spans="5:17" x14ac:dyDescent="0.2">
      <c r="E491"/>
      <c r="F491"/>
      <c r="J491"/>
      <c r="P491"/>
      <c r="Q491"/>
    </row>
    <row r="492" spans="5:17" x14ac:dyDescent="0.2">
      <c r="E492"/>
      <c r="F492"/>
      <c r="J492"/>
      <c r="P492"/>
      <c r="Q492"/>
    </row>
    <row r="493" spans="5:17" x14ac:dyDescent="0.2">
      <c r="E493"/>
      <c r="F493"/>
      <c r="J493"/>
      <c r="P493"/>
      <c r="Q493"/>
    </row>
    <row r="494" spans="5:17" x14ac:dyDescent="0.2">
      <c r="E494"/>
      <c r="F494"/>
      <c r="J494"/>
      <c r="P494"/>
      <c r="Q494"/>
    </row>
    <row r="495" spans="5:17" x14ac:dyDescent="0.2">
      <c r="E495"/>
      <c r="F495"/>
      <c r="J495"/>
      <c r="P495"/>
      <c r="Q495"/>
    </row>
    <row r="496" spans="5:17" x14ac:dyDescent="0.2">
      <c r="E496"/>
      <c r="F496"/>
      <c r="J496"/>
      <c r="P496"/>
      <c r="Q496"/>
    </row>
    <row r="497" spans="5:17" x14ac:dyDescent="0.2">
      <c r="E497"/>
      <c r="F497"/>
      <c r="J497"/>
      <c r="P497"/>
      <c r="Q497"/>
    </row>
    <row r="498" spans="5:17" x14ac:dyDescent="0.2">
      <c r="E498"/>
      <c r="F498"/>
      <c r="J498"/>
      <c r="P498"/>
      <c r="Q498"/>
    </row>
    <row r="499" spans="5:17" x14ac:dyDescent="0.2">
      <c r="E499"/>
      <c r="F499"/>
      <c r="J499"/>
      <c r="P499"/>
      <c r="Q499"/>
    </row>
    <row r="500" spans="5:17" x14ac:dyDescent="0.2">
      <c r="E500"/>
      <c r="F500"/>
      <c r="J500"/>
      <c r="P500"/>
      <c r="Q500"/>
    </row>
    <row r="501" spans="5:17" x14ac:dyDescent="0.2">
      <c r="E501"/>
      <c r="F501"/>
      <c r="J501"/>
      <c r="P501"/>
      <c r="Q501"/>
    </row>
    <row r="502" spans="5:17" x14ac:dyDescent="0.2">
      <c r="E502"/>
      <c r="F502"/>
      <c r="J502"/>
      <c r="P502"/>
      <c r="Q502"/>
    </row>
    <row r="503" spans="5:17" x14ac:dyDescent="0.2">
      <c r="E503"/>
      <c r="F503"/>
      <c r="J503"/>
      <c r="P503"/>
      <c r="Q503"/>
    </row>
    <row r="504" spans="5:17" x14ac:dyDescent="0.2">
      <c r="E504"/>
      <c r="F504"/>
      <c r="J504"/>
      <c r="P504"/>
      <c r="Q504"/>
    </row>
    <row r="505" spans="5:17" x14ac:dyDescent="0.2">
      <c r="E505"/>
      <c r="F505"/>
      <c r="J505"/>
      <c r="P505"/>
      <c r="Q505"/>
    </row>
    <row r="506" spans="5:17" x14ac:dyDescent="0.2">
      <c r="E506"/>
      <c r="F506"/>
      <c r="J506"/>
      <c r="P506"/>
      <c r="Q506"/>
    </row>
    <row r="507" spans="5:17" x14ac:dyDescent="0.2">
      <c r="E507"/>
      <c r="F507"/>
      <c r="J507"/>
      <c r="P507"/>
      <c r="Q507"/>
    </row>
    <row r="508" spans="5:17" x14ac:dyDescent="0.2">
      <c r="E508"/>
      <c r="F508"/>
      <c r="J508"/>
      <c r="P508"/>
      <c r="Q508"/>
    </row>
    <row r="509" spans="5:17" x14ac:dyDescent="0.2">
      <c r="E509"/>
      <c r="F509"/>
      <c r="J509"/>
      <c r="P509"/>
      <c r="Q509"/>
    </row>
    <row r="510" spans="5:17" x14ac:dyDescent="0.2">
      <c r="E510"/>
      <c r="F510"/>
      <c r="J510"/>
      <c r="P510"/>
      <c r="Q510"/>
    </row>
    <row r="511" spans="5:17" x14ac:dyDescent="0.2">
      <c r="E511"/>
      <c r="F511"/>
      <c r="J511"/>
      <c r="P511"/>
      <c r="Q511"/>
    </row>
    <row r="512" spans="5:17" x14ac:dyDescent="0.2">
      <c r="E512"/>
      <c r="F512"/>
      <c r="J512"/>
      <c r="P512"/>
      <c r="Q512"/>
    </row>
    <row r="513" spans="5:17" x14ac:dyDescent="0.2">
      <c r="E513"/>
      <c r="F513"/>
      <c r="J513"/>
      <c r="P513"/>
      <c r="Q513"/>
    </row>
    <row r="514" spans="5:17" x14ac:dyDescent="0.2">
      <c r="E514"/>
      <c r="F514"/>
      <c r="J514"/>
      <c r="P514"/>
      <c r="Q514"/>
    </row>
    <row r="515" spans="5:17" x14ac:dyDescent="0.2">
      <c r="E515"/>
      <c r="F515"/>
      <c r="J515"/>
      <c r="P515"/>
      <c r="Q515"/>
    </row>
    <row r="516" spans="5:17" x14ac:dyDescent="0.2">
      <c r="E516"/>
      <c r="F516"/>
      <c r="J516"/>
      <c r="P516"/>
      <c r="Q516"/>
    </row>
    <row r="517" spans="5:17" x14ac:dyDescent="0.2">
      <c r="E517"/>
      <c r="F517"/>
      <c r="J517"/>
      <c r="P517"/>
      <c r="Q517"/>
    </row>
    <row r="518" spans="5:17" x14ac:dyDescent="0.2">
      <c r="E518"/>
      <c r="F518"/>
      <c r="J518"/>
      <c r="P518"/>
      <c r="Q518"/>
    </row>
    <row r="519" spans="5:17" x14ac:dyDescent="0.2">
      <c r="E519"/>
      <c r="F519"/>
      <c r="J519"/>
      <c r="P519"/>
      <c r="Q519"/>
    </row>
    <row r="520" spans="5:17" x14ac:dyDescent="0.2">
      <c r="E520"/>
      <c r="F520"/>
      <c r="J520"/>
      <c r="P520"/>
      <c r="Q520"/>
    </row>
    <row r="521" spans="5:17" x14ac:dyDescent="0.2">
      <c r="E521"/>
      <c r="F521"/>
      <c r="J521"/>
      <c r="P521"/>
      <c r="Q521"/>
    </row>
    <row r="522" spans="5:17" x14ac:dyDescent="0.2">
      <c r="E522"/>
      <c r="F522"/>
      <c r="J522"/>
      <c r="P522"/>
      <c r="Q522"/>
    </row>
    <row r="523" spans="5:17" x14ac:dyDescent="0.2">
      <c r="E523"/>
      <c r="F523"/>
      <c r="J523"/>
      <c r="P523"/>
      <c r="Q523"/>
    </row>
    <row r="524" spans="5:17" x14ac:dyDescent="0.2">
      <c r="E524"/>
      <c r="F524"/>
      <c r="J524"/>
      <c r="P524"/>
      <c r="Q524"/>
    </row>
    <row r="525" spans="5:17" x14ac:dyDescent="0.2">
      <c r="E525"/>
      <c r="F525"/>
      <c r="J525"/>
      <c r="P525"/>
      <c r="Q525"/>
    </row>
    <row r="526" spans="5:17" x14ac:dyDescent="0.2">
      <c r="E526"/>
      <c r="F526"/>
      <c r="J526"/>
      <c r="P526"/>
      <c r="Q526"/>
    </row>
    <row r="527" spans="5:17" x14ac:dyDescent="0.2">
      <c r="E527"/>
      <c r="F527"/>
      <c r="J527"/>
      <c r="P527"/>
      <c r="Q527"/>
    </row>
    <row r="528" spans="5:17" x14ac:dyDescent="0.2">
      <c r="E528"/>
      <c r="F528"/>
      <c r="J528"/>
      <c r="P528"/>
      <c r="Q528"/>
    </row>
    <row r="529" spans="5:17" x14ac:dyDescent="0.2">
      <c r="E529"/>
      <c r="F529"/>
      <c r="J529"/>
      <c r="P529"/>
      <c r="Q529"/>
    </row>
    <row r="530" spans="5:17" x14ac:dyDescent="0.2">
      <c r="E530"/>
      <c r="F530"/>
      <c r="J530"/>
      <c r="P530"/>
      <c r="Q530"/>
    </row>
    <row r="531" spans="5:17" x14ac:dyDescent="0.2">
      <c r="E531"/>
      <c r="F531"/>
      <c r="J531"/>
      <c r="P531"/>
      <c r="Q531"/>
    </row>
    <row r="532" spans="5:17" x14ac:dyDescent="0.2">
      <c r="E532"/>
      <c r="F532"/>
      <c r="J532"/>
      <c r="P532"/>
      <c r="Q532"/>
    </row>
    <row r="533" spans="5:17" x14ac:dyDescent="0.2">
      <c r="E533"/>
      <c r="F533"/>
      <c r="J533"/>
      <c r="P533"/>
      <c r="Q533"/>
    </row>
    <row r="534" spans="5:17" x14ac:dyDescent="0.2">
      <c r="E534"/>
      <c r="F534"/>
      <c r="J534"/>
      <c r="P534"/>
      <c r="Q534"/>
    </row>
    <row r="535" spans="5:17" x14ac:dyDescent="0.2">
      <c r="E535"/>
      <c r="F535"/>
      <c r="J535"/>
      <c r="P535"/>
      <c r="Q535"/>
    </row>
    <row r="536" spans="5:17" x14ac:dyDescent="0.2">
      <c r="E536"/>
      <c r="F536"/>
      <c r="J536"/>
      <c r="P536"/>
      <c r="Q536"/>
    </row>
    <row r="537" spans="5:17" x14ac:dyDescent="0.2">
      <c r="E537"/>
      <c r="F537"/>
      <c r="J537"/>
      <c r="P537"/>
      <c r="Q537"/>
    </row>
    <row r="538" spans="5:17" x14ac:dyDescent="0.2">
      <c r="E538"/>
      <c r="F538"/>
      <c r="J538"/>
      <c r="P538"/>
      <c r="Q538"/>
    </row>
    <row r="539" spans="5:17" x14ac:dyDescent="0.2">
      <c r="E539"/>
      <c r="F539"/>
      <c r="J539"/>
      <c r="P539"/>
      <c r="Q539"/>
    </row>
    <row r="540" spans="5:17" x14ac:dyDescent="0.2">
      <c r="E540"/>
      <c r="F540"/>
      <c r="J540"/>
      <c r="P540"/>
      <c r="Q540"/>
    </row>
    <row r="541" spans="5:17" x14ac:dyDescent="0.2">
      <c r="E541"/>
      <c r="F541"/>
      <c r="J541"/>
      <c r="P541"/>
      <c r="Q541"/>
    </row>
    <row r="542" spans="5:17" x14ac:dyDescent="0.2">
      <c r="E542"/>
      <c r="F542"/>
      <c r="J542"/>
      <c r="P542"/>
      <c r="Q542"/>
    </row>
    <row r="543" spans="5:17" x14ac:dyDescent="0.2">
      <c r="E543"/>
      <c r="F543"/>
      <c r="J543"/>
      <c r="P543"/>
      <c r="Q543"/>
    </row>
    <row r="544" spans="5:17" x14ac:dyDescent="0.2">
      <c r="E544"/>
      <c r="F544"/>
      <c r="J544"/>
      <c r="P544"/>
      <c r="Q544"/>
    </row>
    <row r="545" spans="5:17" x14ac:dyDescent="0.2">
      <c r="E545"/>
      <c r="F545"/>
      <c r="J545"/>
      <c r="P545"/>
      <c r="Q545"/>
    </row>
    <row r="546" spans="5:17" x14ac:dyDescent="0.2">
      <c r="E546"/>
      <c r="F546"/>
      <c r="J546"/>
      <c r="P546"/>
      <c r="Q546"/>
    </row>
    <row r="547" spans="5:17" x14ac:dyDescent="0.2">
      <c r="E547"/>
      <c r="F547"/>
      <c r="J547"/>
      <c r="P547"/>
      <c r="Q547"/>
    </row>
    <row r="548" spans="5:17" x14ac:dyDescent="0.2">
      <c r="E548"/>
      <c r="F548"/>
      <c r="J548"/>
      <c r="P548"/>
      <c r="Q548"/>
    </row>
    <row r="549" spans="5:17" x14ac:dyDescent="0.2">
      <c r="E549"/>
      <c r="F549"/>
      <c r="J549"/>
      <c r="P549"/>
      <c r="Q549"/>
    </row>
    <row r="550" spans="5:17" x14ac:dyDescent="0.2">
      <c r="E550"/>
      <c r="F550"/>
      <c r="J550"/>
      <c r="P550"/>
      <c r="Q550"/>
    </row>
    <row r="551" spans="5:17" x14ac:dyDescent="0.2">
      <c r="E551"/>
      <c r="F551"/>
      <c r="J551"/>
      <c r="P551"/>
      <c r="Q551"/>
    </row>
    <row r="552" spans="5:17" x14ac:dyDescent="0.2">
      <c r="E552"/>
      <c r="F552"/>
      <c r="J552"/>
      <c r="P552"/>
      <c r="Q552"/>
    </row>
    <row r="553" spans="5:17" x14ac:dyDescent="0.2">
      <c r="E553"/>
      <c r="F553"/>
      <c r="J553"/>
      <c r="P553"/>
      <c r="Q553"/>
    </row>
    <row r="554" spans="5:17" x14ac:dyDescent="0.2">
      <c r="E554"/>
      <c r="F554"/>
      <c r="J554"/>
      <c r="P554"/>
      <c r="Q554"/>
    </row>
    <row r="555" spans="5:17" x14ac:dyDescent="0.2">
      <c r="E555"/>
      <c r="F555"/>
      <c r="J555"/>
      <c r="P555"/>
      <c r="Q555"/>
    </row>
    <row r="556" spans="5:17" x14ac:dyDescent="0.2">
      <c r="E556"/>
      <c r="F556"/>
      <c r="J556"/>
      <c r="P556"/>
      <c r="Q556"/>
    </row>
    <row r="557" spans="5:17" x14ac:dyDescent="0.2">
      <c r="E557"/>
      <c r="F557"/>
      <c r="J557"/>
      <c r="P557"/>
      <c r="Q557"/>
    </row>
    <row r="558" spans="5:17" x14ac:dyDescent="0.2">
      <c r="E558"/>
      <c r="F558"/>
      <c r="J558"/>
      <c r="P558"/>
      <c r="Q558"/>
    </row>
    <row r="559" spans="5:17" x14ac:dyDescent="0.2">
      <c r="E559"/>
      <c r="F559"/>
      <c r="J559"/>
      <c r="P559"/>
      <c r="Q559"/>
    </row>
    <row r="560" spans="5:17" x14ac:dyDescent="0.2">
      <c r="E560"/>
      <c r="F560"/>
      <c r="J560"/>
      <c r="P560"/>
      <c r="Q560"/>
    </row>
    <row r="561" spans="5:17" x14ac:dyDescent="0.2">
      <c r="E561"/>
      <c r="F561"/>
      <c r="J561"/>
      <c r="P561"/>
      <c r="Q561"/>
    </row>
    <row r="562" spans="5:17" x14ac:dyDescent="0.2">
      <c r="E562"/>
      <c r="F562"/>
      <c r="J562"/>
      <c r="P562"/>
      <c r="Q562"/>
    </row>
    <row r="563" spans="5:17" x14ac:dyDescent="0.2">
      <c r="E563"/>
      <c r="F563"/>
      <c r="J563"/>
      <c r="P563"/>
      <c r="Q563"/>
    </row>
    <row r="564" spans="5:17" x14ac:dyDescent="0.2">
      <c r="E564"/>
      <c r="F564"/>
      <c r="J564"/>
      <c r="P564"/>
      <c r="Q564"/>
    </row>
    <row r="565" spans="5:17" x14ac:dyDescent="0.2">
      <c r="E565"/>
      <c r="F565"/>
      <c r="J565"/>
      <c r="P565"/>
      <c r="Q565"/>
    </row>
    <row r="566" spans="5:17" x14ac:dyDescent="0.2">
      <c r="E566"/>
      <c r="F566"/>
      <c r="J566"/>
      <c r="P566"/>
      <c r="Q566"/>
    </row>
    <row r="567" spans="5:17" x14ac:dyDescent="0.2">
      <c r="E567"/>
      <c r="F567"/>
      <c r="J567"/>
      <c r="P567"/>
      <c r="Q567"/>
    </row>
    <row r="568" spans="5:17" x14ac:dyDescent="0.2">
      <c r="E568"/>
      <c r="F568"/>
      <c r="J568"/>
      <c r="P568"/>
      <c r="Q568"/>
    </row>
    <row r="569" spans="5:17" x14ac:dyDescent="0.2">
      <c r="E569"/>
      <c r="F569"/>
      <c r="J569"/>
      <c r="P569"/>
      <c r="Q569"/>
    </row>
    <row r="570" spans="5:17" x14ac:dyDescent="0.2">
      <c r="E570"/>
      <c r="F570"/>
      <c r="J570"/>
      <c r="P570"/>
      <c r="Q570"/>
    </row>
    <row r="571" spans="5:17" x14ac:dyDescent="0.2">
      <c r="E571"/>
      <c r="F571"/>
      <c r="J571"/>
      <c r="P571"/>
      <c r="Q571"/>
    </row>
    <row r="572" spans="5:17" x14ac:dyDescent="0.2">
      <c r="E572"/>
      <c r="F572"/>
      <c r="J572"/>
      <c r="P572"/>
      <c r="Q572"/>
    </row>
    <row r="573" spans="5:17" x14ac:dyDescent="0.2">
      <c r="E573"/>
      <c r="F573"/>
      <c r="J573"/>
      <c r="P573"/>
      <c r="Q573"/>
    </row>
    <row r="574" spans="5:17" x14ac:dyDescent="0.2">
      <c r="E574"/>
      <c r="F574"/>
      <c r="J574"/>
      <c r="P574"/>
      <c r="Q574"/>
    </row>
    <row r="575" spans="5:17" x14ac:dyDescent="0.2">
      <c r="E575"/>
      <c r="F575"/>
      <c r="J575"/>
      <c r="P575"/>
      <c r="Q575"/>
    </row>
    <row r="576" spans="5:17" x14ac:dyDescent="0.2">
      <c r="E576"/>
      <c r="F576"/>
      <c r="J576"/>
      <c r="P576"/>
      <c r="Q576"/>
    </row>
    <row r="577" spans="5:17" x14ac:dyDescent="0.2">
      <c r="E577"/>
      <c r="F577"/>
      <c r="J577"/>
      <c r="P577"/>
      <c r="Q577"/>
    </row>
    <row r="578" spans="5:17" x14ac:dyDescent="0.2">
      <c r="E578"/>
      <c r="F578"/>
      <c r="J578"/>
      <c r="P578"/>
      <c r="Q578"/>
    </row>
    <row r="579" spans="5:17" x14ac:dyDescent="0.2">
      <c r="E579"/>
      <c r="F579"/>
      <c r="J579"/>
      <c r="P579"/>
      <c r="Q579"/>
    </row>
    <row r="580" spans="5:17" x14ac:dyDescent="0.2">
      <c r="E580"/>
      <c r="F580"/>
      <c r="J580"/>
      <c r="P580"/>
      <c r="Q580"/>
    </row>
    <row r="581" spans="5:17" x14ac:dyDescent="0.2">
      <c r="E581"/>
      <c r="F581"/>
      <c r="J581"/>
      <c r="P581"/>
      <c r="Q581"/>
    </row>
    <row r="582" spans="5:17" x14ac:dyDescent="0.2">
      <c r="E582"/>
      <c r="F582"/>
      <c r="J582"/>
      <c r="P582"/>
      <c r="Q582"/>
    </row>
    <row r="583" spans="5:17" x14ac:dyDescent="0.2">
      <c r="E583"/>
      <c r="F583"/>
      <c r="J583"/>
      <c r="P583"/>
      <c r="Q583"/>
    </row>
    <row r="584" spans="5:17" x14ac:dyDescent="0.2">
      <c r="E584"/>
      <c r="F584"/>
      <c r="J584"/>
      <c r="P584"/>
      <c r="Q584"/>
    </row>
    <row r="585" spans="5:17" x14ac:dyDescent="0.2">
      <c r="E585"/>
      <c r="F585"/>
      <c r="J585"/>
      <c r="P585"/>
      <c r="Q585"/>
    </row>
    <row r="586" spans="5:17" x14ac:dyDescent="0.2">
      <c r="E586"/>
      <c r="F586"/>
      <c r="J586"/>
      <c r="P586"/>
      <c r="Q586"/>
    </row>
    <row r="587" spans="5:17" x14ac:dyDescent="0.2">
      <c r="E587"/>
      <c r="F587"/>
      <c r="J587"/>
      <c r="P587"/>
      <c r="Q587"/>
    </row>
    <row r="588" spans="5:17" x14ac:dyDescent="0.2">
      <c r="E588"/>
      <c r="F588"/>
      <c r="J588"/>
      <c r="P588"/>
      <c r="Q588"/>
    </row>
    <row r="589" spans="5:17" x14ac:dyDescent="0.2">
      <c r="E589"/>
      <c r="F589"/>
      <c r="J589"/>
      <c r="P589"/>
      <c r="Q589"/>
    </row>
    <row r="590" spans="5:17" x14ac:dyDescent="0.2">
      <c r="E590"/>
      <c r="F590"/>
      <c r="J590"/>
      <c r="P590"/>
      <c r="Q590"/>
    </row>
    <row r="591" spans="5:17" x14ac:dyDescent="0.2">
      <c r="E591"/>
      <c r="F591"/>
      <c r="J591"/>
      <c r="P591"/>
      <c r="Q591"/>
    </row>
    <row r="592" spans="5:17" x14ac:dyDescent="0.2">
      <c r="E592"/>
      <c r="F592"/>
      <c r="J592"/>
      <c r="P592"/>
      <c r="Q592"/>
    </row>
    <row r="593" spans="5:17" x14ac:dyDescent="0.2">
      <c r="E593"/>
      <c r="F593"/>
      <c r="J593"/>
      <c r="P593"/>
      <c r="Q593"/>
    </row>
    <row r="594" spans="5:17" x14ac:dyDescent="0.2">
      <c r="E594"/>
      <c r="F594"/>
      <c r="J594"/>
      <c r="P594"/>
      <c r="Q594"/>
    </row>
    <row r="595" spans="5:17" x14ac:dyDescent="0.2">
      <c r="E595"/>
      <c r="F595"/>
      <c r="J595"/>
      <c r="P595"/>
      <c r="Q595"/>
    </row>
    <row r="596" spans="5:17" x14ac:dyDescent="0.2">
      <c r="E596"/>
      <c r="F596"/>
      <c r="J596"/>
      <c r="P596"/>
      <c r="Q596"/>
    </row>
    <row r="597" spans="5:17" x14ac:dyDescent="0.2">
      <c r="E597"/>
      <c r="F597"/>
      <c r="J597"/>
      <c r="P597"/>
      <c r="Q597"/>
    </row>
    <row r="598" spans="5:17" x14ac:dyDescent="0.2">
      <c r="E598"/>
      <c r="F598"/>
      <c r="J598"/>
      <c r="P598"/>
      <c r="Q598"/>
    </row>
    <row r="599" spans="5:17" x14ac:dyDescent="0.2">
      <c r="E599"/>
      <c r="F599"/>
      <c r="J599"/>
      <c r="P599"/>
      <c r="Q599"/>
    </row>
    <row r="600" spans="5:17" x14ac:dyDescent="0.2">
      <c r="E600"/>
      <c r="F600"/>
      <c r="J600"/>
      <c r="P600"/>
      <c r="Q600"/>
    </row>
    <row r="601" spans="5:17" x14ac:dyDescent="0.2">
      <c r="E601"/>
      <c r="F601"/>
      <c r="J601"/>
      <c r="P601"/>
      <c r="Q601"/>
    </row>
    <row r="602" spans="5:17" x14ac:dyDescent="0.2">
      <c r="E602"/>
      <c r="F602"/>
      <c r="J602"/>
      <c r="P602"/>
      <c r="Q602"/>
    </row>
    <row r="603" spans="5:17" x14ac:dyDescent="0.2">
      <c r="E603"/>
      <c r="F603"/>
      <c r="J603"/>
      <c r="P603"/>
      <c r="Q603"/>
    </row>
    <row r="604" spans="5:17" x14ac:dyDescent="0.2">
      <c r="E604"/>
      <c r="F604"/>
      <c r="J604"/>
      <c r="P604"/>
      <c r="Q604"/>
    </row>
    <row r="605" spans="5:17" x14ac:dyDescent="0.2">
      <c r="E605"/>
      <c r="F605"/>
      <c r="J605"/>
      <c r="P605"/>
      <c r="Q605"/>
    </row>
    <row r="606" spans="5:17" x14ac:dyDescent="0.2">
      <c r="E606"/>
      <c r="F606"/>
      <c r="J606"/>
      <c r="P606"/>
      <c r="Q606"/>
    </row>
    <row r="607" spans="5:17" x14ac:dyDescent="0.2">
      <c r="E607"/>
      <c r="F607"/>
      <c r="J607"/>
      <c r="P607"/>
      <c r="Q607"/>
    </row>
    <row r="608" spans="5:17" x14ac:dyDescent="0.2">
      <c r="E608"/>
      <c r="F608"/>
      <c r="J608"/>
      <c r="P608"/>
      <c r="Q608"/>
    </row>
    <row r="609" spans="5:17" x14ac:dyDescent="0.2">
      <c r="E609"/>
      <c r="F609"/>
      <c r="J609"/>
      <c r="P609"/>
      <c r="Q609"/>
    </row>
    <row r="610" spans="5:17" x14ac:dyDescent="0.2">
      <c r="E610"/>
      <c r="F610"/>
      <c r="J610"/>
      <c r="P610"/>
      <c r="Q610"/>
    </row>
    <row r="611" spans="5:17" x14ac:dyDescent="0.2">
      <c r="E611"/>
      <c r="F611"/>
      <c r="J611"/>
      <c r="P611"/>
      <c r="Q611"/>
    </row>
    <row r="612" spans="5:17" x14ac:dyDescent="0.2">
      <c r="E612"/>
      <c r="F612"/>
      <c r="J612"/>
      <c r="P612"/>
      <c r="Q612"/>
    </row>
    <row r="613" spans="5:17" x14ac:dyDescent="0.2">
      <c r="E613"/>
      <c r="F613"/>
      <c r="J613"/>
      <c r="P613"/>
      <c r="Q613"/>
    </row>
    <row r="614" spans="5:17" x14ac:dyDescent="0.2">
      <c r="E614"/>
      <c r="F614"/>
      <c r="J614"/>
      <c r="P614"/>
      <c r="Q614"/>
    </row>
    <row r="615" spans="5:17" x14ac:dyDescent="0.2">
      <c r="E615"/>
      <c r="F615"/>
      <c r="J615"/>
      <c r="P615"/>
      <c r="Q615"/>
    </row>
    <row r="616" spans="5:17" x14ac:dyDescent="0.2">
      <c r="E616"/>
      <c r="F616"/>
      <c r="J616"/>
      <c r="P616"/>
      <c r="Q616"/>
    </row>
    <row r="617" spans="5:17" x14ac:dyDescent="0.2">
      <c r="E617"/>
      <c r="F617"/>
      <c r="J617"/>
      <c r="P617"/>
      <c r="Q617"/>
    </row>
    <row r="618" spans="5:17" x14ac:dyDescent="0.2">
      <c r="E618"/>
      <c r="F618"/>
      <c r="J618"/>
      <c r="P618"/>
      <c r="Q618"/>
    </row>
    <row r="619" spans="5:17" x14ac:dyDescent="0.2">
      <c r="E619"/>
      <c r="F619"/>
      <c r="J619"/>
      <c r="P619"/>
      <c r="Q619"/>
    </row>
    <row r="620" spans="5:17" x14ac:dyDescent="0.2">
      <c r="E620"/>
      <c r="F620"/>
      <c r="J620"/>
      <c r="P620"/>
      <c r="Q620"/>
    </row>
    <row r="621" spans="5:17" x14ac:dyDescent="0.2">
      <c r="E621"/>
      <c r="F621"/>
      <c r="J621"/>
      <c r="P621"/>
      <c r="Q621"/>
    </row>
    <row r="622" spans="5:17" x14ac:dyDescent="0.2">
      <c r="E622"/>
      <c r="F622"/>
      <c r="J622"/>
      <c r="P622"/>
      <c r="Q622"/>
    </row>
    <row r="623" spans="5:17" x14ac:dyDescent="0.2">
      <c r="E623"/>
      <c r="F623"/>
      <c r="J623"/>
      <c r="P623"/>
      <c r="Q623"/>
    </row>
    <row r="624" spans="5:17" x14ac:dyDescent="0.2">
      <c r="E624"/>
      <c r="F624"/>
      <c r="J624"/>
      <c r="P624"/>
      <c r="Q624"/>
    </row>
    <row r="625" spans="5:17" x14ac:dyDescent="0.2">
      <c r="E625"/>
      <c r="F625"/>
      <c r="J625"/>
      <c r="P625"/>
      <c r="Q625"/>
    </row>
    <row r="626" spans="5:17" x14ac:dyDescent="0.2">
      <c r="E626"/>
      <c r="F626"/>
      <c r="J626"/>
      <c r="P626"/>
      <c r="Q626"/>
    </row>
    <row r="627" spans="5:17" x14ac:dyDescent="0.2">
      <c r="E627"/>
      <c r="F627"/>
      <c r="J627"/>
      <c r="P627"/>
      <c r="Q627"/>
    </row>
    <row r="628" spans="5:17" x14ac:dyDescent="0.2">
      <c r="E628"/>
      <c r="F628"/>
      <c r="J628"/>
      <c r="P628"/>
      <c r="Q628"/>
    </row>
    <row r="629" spans="5:17" x14ac:dyDescent="0.2">
      <c r="E629"/>
      <c r="F629"/>
      <c r="J629"/>
      <c r="P629"/>
      <c r="Q629"/>
    </row>
    <row r="630" spans="5:17" x14ac:dyDescent="0.2">
      <c r="E630"/>
      <c r="F630"/>
      <c r="J630"/>
      <c r="P630"/>
      <c r="Q630"/>
    </row>
    <row r="631" spans="5:17" x14ac:dyDescent="0.2">
      <c r="E631"/>
      <c r="F631"/>
      <c r="J631"/>
      <c r="P631"/>
      <c r="Q631"/>
    </row>
    <row r="632" spans="5:17" x14ac:dyDescent="0.2">
      <c r="E632"/>
      <c r="F632"/>
      <c r="J632"/>
      <c r="P632"/>
      <c r="Q632"/>
    </row>
    <row r="633" spans="5:17" x14ac:dyDescent="0.2">
      <c r="E633"/>
      <c r="F633"/>
      <c r="J633"/>
      <c r="P633"/>
      <c r="Q633"/>
    </row>
    <row r="634" spans="5:17" x14ac:dyDescent="0.2">
      <c r="E634"/>
      <c r="F634"/>
      <c r="J634"/>
      <c r="P634"/>
      <c r="Q634"/>
    </row>
    <row r="635" spans="5:17" x14ac:dyDescent="0.2">
      <c r="E635"/>
      <c r="F635"/>
      <c r="J635"/>
      <c r="P635"/>
      <c r="Q635"/>
    </row>
    <row r="636" spans="5:17" x14ac:dyDescent="0.2">
      <c r="E636"/>
      <c r="F636"/>
      <c r="J636"/>
      <c r="P636"/>
      <c r="Q636"/>
    </row>
    <row r="637" spans="5:17" x14ac:dyDescent="0.2">
      <c r="E637"/>
      <c r="F637"/>
      <c r="J637"/>
      <c r="P637"/>
      <c r="Q637"/>
    </row>
    <row r="638" spans="5:17" x14ac:dyDescent="0.2">
      <c r="E638"/>
      <c r="F638"/>
      <c r="J638"/>
      <c r="P638"/>
      <c r="Q638"/>
    </row>
    <row r="639" spans="5:17" x14ac:dyDescent="0.2">
      <c r="E639"/>
      <c r="F639"/>
      <c r="J639"/>
      <c r="P639"/>
      <c r="Q639"/>
    </row>
    <row r="640" spans="5:17" x14ac:dyDescent="0.2">
      <c r="E640"/>
      <c r="F640"/>
      <c r="J640"/>
      <c r="P640"/>
      <c r="Q640"/>
    </row>
    <row r="641" spans="5:17" x14ac:dyDescent="0.2">
      <c r="E641"/>
      <c r="F641"/>
      <c r="J641"/>
      <c r="P641"/>
      <c r="Q641"/>
    </row>
    <row r="642" spans="5:17" x14ac:dyDescent="0.2">
      <c r="E642"/>
      <c r="F642"/>
      <c r="J642"/>
      <c r="P642"/>
      <c r="Q642"/>
    </row>
    <row r="643" spans="5:17" x14ac:dyDescent="0.2">
      <c r="E643"/>
      <c r="F643"/>
      <c r="J643"/>
      <c r="P643"/>
      <c r="Q643"/>
    </row>
    <row r="644" spans="5:17" x14ac:dyDescent="0.2">
      <c r="E644"/>
      <c r="F644"/>
      <c r="J644"/>
      <c r="P644"/>
      <c r="Q644"/>
    </row>
    <row r="645" spans="5:17" x14ac:dyDescent="0.2">
      <c r="E645"/>
      <c r="F645"/>
      <c r="J645"/>
      <c r="P645"/>
      <c r="Q645"/>
    </row>
    <row r="646" spans="5:17" x14ac:dyDescent="0.2">
      <c r="E646"/>
      <c r="F646"/>
      <c r="J646"/>
      <c r="P646"/>
      <c r="Q646"/>
    </row>
    <row r="647" spans="5:17" x14ac:dyDescent="0.2">
      <c r="E647"/>
      <c r="F647"/>
      <c r="J647"/>
      <c r="P647"/>
      <c r="Q647"/>
    </row>
    <row r="648" spans="5:17" x14ac:dyDescent="0.2">
      <c r="E648"/>
      <c r="F648"/>
      <c r="J648"/>
      <c r="P648"/>
      <c r="Q648"/>
    </row>
    <row r="649" spans="5:17" x14ac:dyDescent="0.2">
      <c r="E649"/>
      <c r="F649"/>
      <c r="J649"/>
      <c r="P649"/>
      <c r="Q649"/>
    </row>
    <row r="650" spans="5:17" x14ac:dyDescent="0.2">
      <c r="E650"/>
      <c r="F650"/>
      <c r="J650"/>
      <c r="P650"/>
      <c r="Q650"/>
    </row>
    <row r="651" spans="5:17" x14ac:dyDescent="0.2">
      <c r="E651"/>
      <c r="F651"/>
      <c r="J651"/>
      <c r="P651"/>
      <c r="Q651"/>
    </row>
    <row r="652" spans="5:17" x14ac:dyDescent="0.2">
      <c r="E652"/>
      <c r="F652"/>
      <c r="J652"/>
      <c r="P652"/>
      <c r="Q652"/>
    </row>
    <row r="653" spans="5:17" x14ac:dyDescent="0.2">
      <c r="E653"/>
      <c r="F653"/>
      <c r="J653"/>
      <c r="P653"/>
      <c r="Q653"/>
    </row>
    <row r="654" spans="5:17" x14ac:dyDescent="0.2">
      <c r="E654"/>
      <c r="F654"/>
      <c r="J654"/>
      <c r="P654"/>
      <c r="Q654"/>
    </row>
    <row r="655" spans="5:17" x14ac:dyDescent="0.2">
      <c r="E655"/>
      <c r="F655"/>
      <c r="J655"/>
      <c r="P655"/>
      <c r="Q655"/>
    </row>
    <row r="656" spans="5:17" x14ac:dyDescent="0.2">
      <c r="E656"/>
      <c r="F656"/>
      <c r="J656"/>
      <c r="P656"/>
      <c r="Q656"/>
    </row>
    <row r="657" spans="5:17" x14ac:dyDescent="0.2">
      <c r="E657"/>
      <c r="F657"/>
      <c r="J657"/>
      <c r="P657"/>
      <c r="Q657"/>
    </row>
    <row r="658" spans="5:17" x14ac:dyDescent="0.2">
      <c r="E658"/>
      <c r="F658"/>
      <c r="J658"/>
      <c r="P658"/>
      <c r="Q658"/>
    </row>
    <row r="659" spans="5:17" x14ac:dyDescent="0.2">
      <c r="E659"/>
      <c r="F659"/>
      <c r="J659"/>
      <c r="P659"/>
      <c r="Q659"/>
    </row>
    <row r="660" spans="5:17" x14ac:dyDescent="0.2">
      <c r="E660"/>
      <c r="F660"/>
      <c r="J660"/>
      <c r="P660"/>
      <c r="Q660"/>
    </row>
    <row r="661" spans="5:17" x14ac:dyDescent="0.2">
      <c r="E661"/>
      <c r="F661"/>
      <c r="J661"/>
      <c r="P661"/>
      <c r="Q661"/>
    </row>
    <row r="662" spans="5:17" x14ac:dyDescent="0.2">
      <c r="E662"/>
      <c r="F662"/>
      <c r="J662"/>
      <c r="P662"/>
      <c r="Q662"/>
    </row>
    <row r="663" spans="5:17" x14ac:dyDescent="0.2">
      <c r="E663"/>
      <c r="F663"/>
      <c r="J663"/>
      <c r="P663"/>
      <c r="Q663"/>
    </row>
    <row r="664" spans="5:17" x14ac:dyDescent="0.2">
      <c r="E664"/>
      <c r="F664"/>
      <c r="J664"/>
      <c r="P664"/>
      <c r="Q664"/>
    </row>
    <row r="665" spans="5:17" x14ac:dyDescent="0.2">
      <c r="E665"/>
      <c r="F665"/>
      <c r="J665"/>
      <c r="P665"/>
      <c r="Q665"/>
    </row>
    <row r="666" spans="5:17" x14ac:dyDescent="0.2">
      <c r="E666"/>
      <c r="F666"/>
      <c r="J666"/>
      <c r="P666"/>
      <c r="Q666"/>
    </row>
    <row r="667" spans="5:17" x14ac:dyDescent="0.2">
      <c r="E667"/>
      <c r="F667"/>
      <c r="J667"/>
      <c r="P667"/>
      <c r="Q667"/>
    </row>
    <row r="668" spans="5:17" x14ac:dyDescent="0.2">
      <c r="E668"/>
      <c r="F668"/>
      <c r="J668"/>
      <c r="P668"/>
      <c r="Q668"/>
    </row>
    <row r="669" spans="5:17" x14ac:dyDescent="0.2">
      <c r="E669"/>
      <c r="F669"/>
      <c r="J669"/>
      <c r="P669"/>
      <c r="Q669"/>
    </row>
    <row r="670" spans="5:17" x14ac:dyDescent="0.2">
      <c r="E670"/>
      <c r="F670"/>
      <c r="J670"/>
      <c r="P670"/>
      <c r="Q670"/>
    </row>
    <row r="671" spans="5:17" x14ac:dyDescent="0.2">
      <c r="E671"/>
      <c r="F671"/>
      <c r="J671"/>
      <c r="P671"/>
      <c r="Q671"/>
    </row>
    <row r="672" spans="5:17" x14ac:dyDescent="0.2">
      <c r="E672"/>
      <c r="F672"/>
      <c r="J672"/>
      <c r="P672"/>
      <c r="Q672"/>
    </row>
    <row r="673" spans="5:17" x14ac:dyDescent="0.2">
      <c r="E673"/>
      <c r="F673"/>
      <c r="J673"/>
      <c r="P673"/>
      <c r="Q673"/>
    </row>
    <row r="674" spans="5:17" x14ac:dyDescent="0.2">
      <c r="E674"/>
      <c r="F674"/>
      <c r="J674"/>
      <c r="P674"/>
      <c r="Q674"/>
    </row>
    <row r="675" spans="5:17" x14ac:dyDescent="0.2">
      <c r="E675"/>
      <c r="F675"/>
      <c r="J675"/>
      <c r="P675"/>
      <c r="Q675"/>
    </row>
    <row r="676" spans="5:17" x14ac:dyDescent="0.2">
      <c r="E676"/>
      <c r="F676"/>
      <c r="J676"/>
      <c r="P676"/>
      <c r="Q676"/>
    </row>
    <row r="677" spans="5:17" x14ac:dyDescent="0.2">
      <c r="E677"/>
      <c r="F677"/>
      <c r="J677"/>
      <c r="P677"/>
      <c r="Q677"/>
    </row>
    <row r="678" spans="5:17" x14ac:dyDescent="0.2">
      <c r="E678"/>
      <c r="F678"/>
      <c r="J678"/>
      <c r="P678"/>
      <c r="Q678"/>
    </row>
    <row r="679" spans="5:17" x14ac:dyDescent="0.2">
      <c r="E679"/>
      <c r="F679"/>
      <c r="J679"/>
      <c r="P679"/>
      <c r="Q679"/>
    </row>
    <row r="680" spans="5:17" x14ac:dyDescent="0.2">
      <c r="E680"/>
      <c r="F680"/>
      <c r="J680"/>
      <c r="P680"/>
      <c r="Q680"/>
    </row>
    <row r="681" spans="5:17" x14ac:dyDescent="0.2">
      <c r="E681"/>
      <c r="F681"/>
      <c r="J681"/>
      <c r="P681"/>
      <c r="Q681"/>
    </row>
    <row r="682" spans="5:17" x14ac:dyDescent="0.2">
      <c r="E682"/>
      <c r="F682"/>
      <c r="J682"/>
      <c r="P682"/>
      <c r="Q682"/>
    </row>
    <row r="683" spans="5:17" x14ac:dyDescent="0.2">
      <c r="E683"/>
      <c r="F683"/>
      <c r="J683"/>
      <c r="P683"/>
      <c r="Q683"/>
    </row>
    <row r="684" spans="5:17" x14ac:dyDescent="0.2">
      <c r="E684"/>
      <c r="F684"/>
      <c r="J684"/>
      <c r="P684"/>
      <c r="Q684"/>
    </row>
    <row r="685" spans="5:17" x14ac:dyDescent="0.2">
      <c r="E685"/>
      <c r="F685"/>
      <c r="J685"/>
      <c r="P685"/>
      <c r="Q685"/>
    </row>
    <row r="686" spans="5:17" x14ac:dyDescent="0.2">
      <c r="E686"/>
      <c r="F686"/>
      <c r="J686"/>
      <c r="P686"/>
      <c r="Q686"/>
    </row>
    <row r="687" spans="5:17" x14ac:dyDescent="0.2">
      <c r="E687"/>
      <c r="F687"/>
      <c r="J687"/>
      <c r="P687"/>
      <c r="Q687"/>
    </row>
    <row r="688" spans="5:17" x14ac:dyDescent="0.2">
      <c r="E688"/>
      <c r="F688"/>
      <c r="J688"/>
      <c r="P688"/>
      <c r="Q688"/>
    </row>
    <row r="689" spans="5:17" x14ac:dyDescent="0.2">
      <c r="E689"/>
      <c r="F689"/>
      <c r="J689"/>
      <c r="P689"/>
      <c r="Q689"/>
    </row>
    <row r="690" spans="5:17" x14ac:dyDescent="0.2">
      <c r="E690"/>
      <c r="F690"/>
      <c r="J690"/>
      <c r="P690"/>
      <c r="Q690"/>
    </row>
    <row r="691" spans="5:17" x14ac:dyDescent="0.2">
      <c r="E691"/>
      <c r="F691"/>
      <c r="J691"/>
      <c r="P691"/>
      <c r="Q691"/>
    </row>
    <row r="692" spans="5:17" x14ac:dyDescent="0.2">
      <c r="E692"/>
      <c r="F692"/>
      <c r="J692"/>
      <c r="P692"/>
      <c r="Q692"/>
    </row>
    <row r="693" spans="5:17" x14ac:dyDescent="0.2">
      <c r="E693"/>
      <c r="F693"/>
      <c r="J693"/>
      <c r="P693"/>
      <c r="Q693"/>
    </row>
    <row r="694" spans="5:17" x14ac:dyDescent="0.2">
      <c r="E694"/>
      <c r="F694"/>
      <c r="J694"/>
      <c r="P694"/>
      <c r="Q694"/>
    </row>
    <row r="695" spans="5:17" x14ac:dyDescent="0.2">
      <c r="E695"/>
      <c r="F695"/>
      <c r="J695"/>
      <c r="P695"/>
      <c r="Q695"/>
    </row>
    <row r="696" spans="5:17" x14ac:dyDescent="0.2">
      <c r="E696"/>
      <c r="F696"/>
      <c r="J696"/>
      <c r="P696"/>
      <c r="Q696"/>
    </row>
    <row r="697" spans="5:17" x14ac:dyDescent="0.2">
      <c r="E697"/>
      <c r="F697"/>
      <c r="J697"/>
      <c r="P697"/>
      <c r="Q697"/>
    </row>
    <row r="698" spans="5:17" x14ac:dyDescent="0.2">
      <c r="E698"/>
      <c r="F698"/>
      <c r="J698"/>
      <c r="P698"/>
      <c r="Q698"/>
    </row>
    <row r="699" spans="5:17" x14ac:dyDescent="0.2">
      <c r="E699"/>
      <c r="F699"/>
      <c r="J699"/>
      <c r="P699"/>
      <c r="Q699"/>
    </row>
    <row r="700" spans="5:17" x14ac:dyDescent="0.2">
      <c r="E700"/>
      <c r="F700"/>
      <c r="J700"/>
      <c r="P700"/>
      <c r="Q700"/>
    </row>
    <row r="701" spans="5:17" x14ac:dyDescent="0.2">
      <c r="E701"/>
      <c r="F701"/>
      <c r="J701"/>
      <c r="P701"/>
      <c r="Q701"/>
    </row>
    <row r="702" spans="5:17" x14ac:dyDescent="0.2">
      <c r="E702"/>
      <c r="F702"/>
      <c r="J702"/>
      <c r="P702"/>
      <c r="Q702"/>
    </row>
    <row r="703" spans="5:17" x14ac:dyDescent="0.2">
      <c r="E703"/>
      <c r="F703"/>
      <c r="J703"/>
      <c r="P703"/>
      <c r="Q703"/>
    </row>
    <row r="704" spans="5:17" x14ac:dyDescent="0.2">
      <c r="E704"/>
      <c r="F704"/>
      <c r="J704"/>
      <c r="P704"/>
      <c r="Q704"/>
    </row>
    <row r="705" spans="5:17" x14ac:dyDescent="0.2">
      <c r="E705"/>
      <c r="F705"/>
      <c r="J705"/>
      <c r="P705"/>
      <c r="Q705"/>
    </row>
    <row r="706" spans="5:17" x14ac:dyDescent="0.2">
      <c r="E706"/>
      <c r="F706"/>
      <c r="J706"/>
      <c r="P706"/>
      <c r="Q706"/>
    </row>
    <row r="707" spans="5:17" x14ac:dyDescent="0.2">
      <c r="E707"/>
      <c r="F707"/>
      <c r="J707"/>
      <c r="P707"/>
      <c r="Q707"/>
    </row>
    <row r="708" spans="5:17" x14ac:dyDescent="0.2">
      <c r="E708"/>
      <c r="F708"/>
      <c r="J708"/>
      <c r="P708"/>
      <c r="Q708"/>
    </row>
    <row r="709" spans="5:17" x14ac:dyDescent="0.2">
      <c r="E709"/>
      <c r="F709"/>
      <c r="J709"/>
      <c r="P709"/>
      <c r="Q709"/>
    </row>
    <row r="710" spans="5:17" x14ac:dyDescent="0.2">
      <c r="E710"/>
      <c r="F710"/>
      <c r="J710"/>
      <c r="P710"/>
      <c r="Q710"/>
    </row>
    <row r="711" spans="5:17" x14ac:dyDescent="0.2">
      <c r="E711"/>
      <c r="F711"/>
      <c r="J711"/>
      <c r="P711"/>
      <c r="Q711"/>
    </row>
    <row r="712" spans="5:17" x14ac:dyDescent="0.2">
      <c r="E712"/>
      <c r="F712"/>
      <c r="J712"/>
      <c r="P712"/>
      <c r="Q712"/>
    </row>
    <row r="713" spans="5:17" x14ac:dyDescent="0.2">
      <c r="E713"/>
      <c r="F713"/>
      <c r="J713"/>
      <c r="P713"/>
      <c r="Q713"/>
    </row>
    <row r="714" spans="5:17" x14ac:dyDescent="0.2">
      <c r="E714"/>
      <c r="F714"/>
      <c r="J714"/>
      <c r="P714"/>
      <c r="Q714"/>
    </row>
    <row r="715" spans="5:17" x14ac:dyDescent="0.2">
      <c r="E715"/>
      <c r="F715"/>
      <c r="J715"/>
      <c r="P715"/>
      <c r="Q715"/>
    </row>
    <row r="716" spans="5:17" x14ac:dyDescent="0.2">
      <c r="E716"/>
      <c r="F716"/>
      <c r="J716"/>
      <c r="P716"/>
      <c r="Q716"/>
    </row>
    <row r="717" spans="5:17" x14ac:dyDescent="0.2">
      <c r="E717"/>
      <c r="F717"/>
      <c r="J717"/>
      <c r="P717"/>
      <c r="Q717"/>
    </row>
    <row r="718" spans="5:17" x14ac:dyDescent="0.2">
      <c r="E718"/>
      <c r="F718"/>
      <c r="J718"/>
      <c r="P718"/>
      <c r="Q718"/>
    </row>
    <row r="719" spans="5:17" x14ac:dyDescent="0.2">
      <c r="E719"/>
      <c r="F719"/>
      <c r="J719"/>
      <c r="P719"/>
      <c r="Q719"/>
    </row>
    <row r="720" spans="5:17" x14ac:dyDescent="0.2">
      <c r="E720"/>
      <c r="F720"/>
      <c r="J720"/>
      <c r="P720"/>
      <c r="Q720"/>
    </row>
    <row r="721" spans="5:17" x14ac:dyDescent="0.2">
      <c r="E721"/>
      <c r="F721"/>
      <c r="J721"/>
      <c r="P721"/>
      <c r="Q721"/>
    </row>
    <row r="722" spans="5:17" x14ac:dyDescent="0.2">
      <c r="E722"/>
      <c r="F722"/>
      <c r="J722"/>
      <c r="P722"/>
      <c r="Q722"/>
    </row>
    <row r="723" spans="5:17" x14ac:dyDescent="0.2">
      <c r="E723"/>
      <c r="F723"/>
      <c r="J723"/>
      <c r="P723"/>
      <c r="Q723"/>
    </row>
    <row r="724" spans="5:17" x14ac:dyDescent="0.2">
      <c r="E724"/>
      <c r="F724"/>
      <c r="J724"/>
      <c r="P724"/>
      <c r="Q724"/>
    </row>
    <row r="725" spans="5:17" x14ac:dyDescent="0.2">
      <c r="E725"/>
      <c r="F725"/>
      <c r="J725"/>
      <c r="P725"/>
      <c r="Q725"/>
    </row>
    <row r="726" spans="5:17" x14ac:dyDescent="0.2">
      <c r="E726"/>
      <c r="F726"/>
      <c r="J726"/>
      <c r="P726"/>
      <c r="Q726"/>
    </row>
    <row r="727" spans="5:17" x14ac:dyDescent="0.2">
      <c r="E727"/>
      <c r="F727"/>
      <c r="J727"/>
      <c r="P727"/>
      <c r="Q727"/>
    </row>
    <row r="728" spans="5:17" x14ac:dyDescent="0.2">
      <c r="E728"/>
      <c r="F728"/>
      <c r="J728"/>
      <c r="P728"/>
      <c r="Q728"/>
    </row>
    <row r="729" spans="5:17" x14ac:dyDescent="0.2">
      <c r="E729"/>
      <c r="F729"/>
      <c r="J729"/>
      <c r="P729"/>
      <c r="Q729"/>
    </row>
    <row r="730" spans="5:17" x14ac:dyDescent="0.2">
      <c r="E730"/>
      <c r="F730"/>
      <c r="J730"/>
      <c r="P730"/>
      <c r="Q730"/>
    </row>
    <row r="731" spans="5:17" x14ac:dyDescent="0.2">
      <c r="E731"/>
      <c r="F731"/>
      <c r="J731"/>
      <c r="P731"/>
      <c r="Q731"/>
    </row>
    <row r="732" spans="5:17" x14ac:dyDescent="0.2">
      <c r="E732"/>
      <c r="F732"/>
      <c r="J732"/>
      <c r="P732"/>
      <c r="Q732"/>
    </row>
    <row r="733" spans="5:17" x14ac:dyDescent="0.2">
      <c r="E733"/>
      <c r="F733"/>
      <c r="J733"/>
      <c r="P733"/>
      <c r="Q733"/>
    </row>
    <row r="734" spans="5:17" x14ac:dyDescent="0.2">
      <c r="E734"/>
      <c r="F734"/>
      <c r="J734"/>
      <c r="P734"/>
      <c r="Q734"/>
    </row>
    <row r="735" spans="5:17" x14ac:dyDescent="0.2">
      <c r="E735"/>
      <c r="F735"/>
      <c r="J735"/>
      <c r="P735"/>
      <c r="Q735"/>
    </row>
    <row r="736" spans="5:17" x14ac:dyDescent="0.2">
      <c r="E736"/>
      <c r="F736"/>
      <c r="J736"/>
      <c r="P736"/>
      <c r="Q736"/>
    </row>
    <row r="737" spans="5:17" x14ac:dyDescent="0.2">
      <c r="E737"/>
      <c r="F737"/>
      <c r="J737"/>
      <c r="P737"/>
      <c r="Q737"/>
    </row>
    <row r="738" spans="5:17" x14ac:dyDescent="0.2">
      <c r="E738"/>
      <c r="F738"/>
      <c r="J738"/>
      <c r="P738"/>
      <c r="Q738"/>
    </row>
    <row r="739" spans="5:17" x14ac:dyDescent="0.2">
      <c r="E739"/>
      <c r="F739"/>
      <c r="J739"/>
      <c r="P739"/>
      <c r="Q739"/>
    </row>
    <row r="740" spans="5:17" x14ac:dyDescent="0.2">
      <c r="E740"/>
      <c r="F740"/>
      <c r="J740"/>
      <c r="P740"/>
      <c r="Q740"/>
    </row>
    <row r="741" spans="5:17" x14ac:dyDescent="0.2">
      <c r="E741"/>
      <c r="F741"/>
      <c r="J741"/>
      <c r="P741"/>
      <c r="Q741"/>
    </row>
    <row r="742" spans="5:17" x14ac:dyDescent="0.2">
      <c r="E742"/>
      <c r="F742"/>
      <c r="J742"/>
      <c r="P742"/>
      <c r="Q742"/>
    </row>
    <row r="743" spans="5:17" x14ac:dyDescent="0.2">
      <c r="E743"/>
      <c r="F743"/>
      <c r="J743"/>
      <c r="P743"/>
      <c r="Q743"/>
    </row>
    <row r="744" spans="5:17" x14ac:dyDescent="0.2">
      <c r="E744"/>
      <c r="F744"/>
      <c r="J744"/>
      <c r="P744"/>
      <c r="Q744"/>
    </row>
    <row r="745" spans="5:17" x14ac:dyDescent="0.2">
      <c r="E745"/>
      <c r="F745"/>
      <c r="J745"/>
      <c r="P745"/>
      <c r="Q745"/>
    </row>
    <row r="746" spans="5:17" x14ac:dyDescent="0.2">
      <c r="E746"/>
      <c r="F746"/>
      <c r="J746"/>
      <c r="P746"/>
      <c r="Q746"/>
    </row>
    <row r="747" spans="5:17" x14ac:dyDescent="0.2">
      <c r="E747"/>
      <c r="F747"/>
      <c r="J747"/>
      <c r="P747"/>
      <c r="Q747"/>
    </row>
    <row r="748" spans="5:17" x14ac:dyDescent="0.2">
      <c r="E748"/>
      <c r="F748"/>
      <c r="J748"/>
      <c r="P748"/>
      <c r="Q748"/>
    </row>
    <row r="749" spans="5:17" x14ac:dyDescent="0.2">
      <c r="E749"/>
      <c r="F749"/>
      <c r="J749"/>
      <c r="P749"/>
      <c r="Q749"/>
    </row>
    <row r="750" spans="5:17" x14ac:dyDescent="0.2">
      <c r="E750"/>
      <c r="F750"/>
      <c r="J750"/>
      <c r="P750"/>
      <c r="Q750"/>
    </row>
    <row r="751" spans="5:17" x14ac:dyDescent="0.2">
      <c r="E751"/>
      <c r="F751"/>
      <c r="J751"/>
      <c r="P751"/>
      <c r="Q751"/>
    </row>
    <row r="752" spans="5:17" x14ac:dyDescent="0.2">
      <c r="E752"/>
      <c r="F752"/>
      <c r="J752"/>
      <c r="P752"/>
      <c r="Q752"/>
    </row>
    <row r="753" spans="5:17" x14ac:dyDescent="0.2">
      <c r="E753"/>
      <c r="F753"/>
      <c r="J753"/>
      <c r="P753"/>
      <c r="Q753"/>
    </row>
    <row r="754" spans="5:17" x14ac:dyDescent="0.2">
      <c r="E754"/>
      <c r="F754"/>
      <c r="J754"/>
      <c r="P754"/>
      <c r="Q754"/>
    </row>
    <row r="755" spans="5:17" x14ac:dyDescent="0.2">
      <c r="E755"/>
      <c r="F755"/>
      <c r="J755"/>
      <c r="P755"/>
      <c r="Q755"/>
    </row>
    <row r="756" spans="5:17" x14ac:dyDescent="0.2">
      <c r="E756"/>
      <c r="F756"/>
      <c r="J756"/>
      <c r="P756"/>
      <c r="Q756"/>
    </row>
    <row r="757" spans="5:17" x14ac:dyDescent="0.2">
      <c r="E757"/>
      <c r="F757"/>
      <c r="J757"/>
      <c r="P757"/>
      <c r="Q757"/>
    </row>
    <row r="758" spans="5:17" x14ac:dyDescent="0.2">
      <c r="E758"/>
      <c r="F758"/>
      <c r="J758"/>
      <c r="P758"/>
      <c r="Q758"/>
    </row>
    <row r="759" spans="5:17" x14ac:dyDescent="0.2">
      <c r="E759"/>
      <c r="F759"/>
      <c r="J759"/>
      <c r="P759"/>
      <c r="Q759"/>
    </row>
    <row r="760" spans="5:17" x14ac:dyDescent="0.2">
      <c r="E760"/>
      <c r="F760"/>
      <c r="J760"/>
      <c r="P760"/>
      <c r="Q760"/>
    </row>
    <row r="761" spans="5:17" x14ac:dyDescent="0.2">
      <c r="E761"/>
      <c r="F761"/>
      <c r="J761"/>
      <c r="P761"/>
      <c r="Q761"/>
    </row>
    <row r="762" spans="5:17" x14ac:dyDescent="0.2">
      <c r="E762"/>
      <c r="F762"/>
      <c r="J762"/>
      <c r="P762"/>
      <c r="Q762"/>
    </row>
    <row r="763" spans="5:17" x14ac:dyDescent="0.2">
      <c r="E763"/>
      <c r="F763"/>
      <c r="J763"/>
      <c r="P763"/>
      <c r="Q763"/>
    </row>
    <row r="764" spans="5:17" x14ac:dyDescent="0.2">
      <c r="E764"/>
      <c r="F764"/>
      <c r="J764"/>
      <c r="P764"/>
      <c r="Q764"/>
    </row>
    <row r="765" spans="5:17" x14ac:dyDescent="0.2">
      <c r="E765"/>
      <c r="F765"/>
      <c r="J765"/>
      <c r="P765"/>
      <c r="Q765"/>
    </row>
    <row r="766" spans="5:17" x14ac:dyDescent="0.2">
      <c r="E766"/>
      <c r="F766"/>
      <c r="J766"/>
      <c r="P766"/>
      <c r="Q766"/>
    </row>
    <row r="767" spans="5:17" x14ac:dyDescent="0.2">
      <c r="E767"/>
      <c r="F767"/>
      <c r="J767"/>
      <c r="P767"/>
      <c r="Q767"/>
    </row>
    <row r="768" spans="5:17" x14ac:dyDescent="0.2">
      <c r="E768"/>
      <c r="F768"/>
      <c r="J768"/>
      <c r="P768"/>
      <c r="Q768"/>
    </row>
    <row r="769" spans="5:17" x14ac:dyDescent="0.2">
      <c r="E769"/>
      <c r="F769"/>
      <c r="J769"/>
      <c r="P769"/>
      <c r="Q769"/>
    </row>
    <row r="770" spans="5:17" x14ac:dyDescent="0.2">
      <c r="E770"/>
      <c r="F770"/>
      <c r="J770"/>
      <c r="P770"/>
      <c r="Q770"/>
    </row>
    <row r="771" spans="5:17" x14ac:dyDescent="0.2">
      <c r="E771"/>
      <c r="F771"/>
      <c r="J771"/>
      <c r="P771"/>
      <c r="Q771"/>
    </row>
    <row r="772" spans="5:17" x14ac:dyDescent="0.2">
      <c r="E772"/>
      <c r="F772"/>
      <c r="J772"/>
      <c r="P772"/>
      <c r="Q772"/>
    </row>
    <row r="773" spans="5:17" x14ac:dyDescent="0.2">
      <c r="E773"/>
      <c r="F773"/>
      <c r="J773"/>
      <c r="P773"/>
      <c r="Q773"/>
    </row>
    <row r="774" spans="5:17" x14ac:dyDescent="0.2">
      <c r="E774"/>
      <c r="F774"/>
      <c r="J774"/>
      <c r="P774"/>
      <c r="Q774"/>
    </row>
    <row r="775" spans="5:17" x14ac:dyDescent="0.2">
      <c r="E775"/>
      <c r="F775"/>
      <c r="J775"/>
      <c r="P775"/>
      <c r="Q775"/>
    </row>
    <row r="776" spans="5:17" x14ac:dyDescent="0.2">
      <c r="E776"/>
      <c r="F776"/>
      <c r="J776"/>
      <c r="P776"/>
      <c r="Q776"/>
    </row>
    <row r="777" spans="5:17" x14ac:dyDescent="0.2">
      <c r="E777"/>
      <c r="F777"/>
      <c r="J777"/>
      <c r="P777"/>
      <c r="Q777"/>
    </row>
    <row r="778" spans="5:17" x14ac:dyDescent="0.2">
      <c r="E778"/>
      <c r="F778"/>
      <c r="J778"/>
      <c r="P778"/>
      <c r="Q778"/>
    </row>
    <row r="779" spans="5:17" x14ac:dyDescent="0.2">
      <c r="E779"/>
      <c r="F779"/>
      <c r="J779"/>
      <c r="P779"/>
      <c r="Q779"/>
    </row>
    <row r="780" spans="5:17" x14ac:dyDescent="0.2">
      <c r="E780"/>
      <c r="F780"/>
      <c r="J780"/>
      <c r="P780"/>
      <c r="Q780"/>
    </row>
    <row r="781" spans="5:17" x14ac:dyDescent="0.2">
      <c r="E781"/>
      <c r="F781"/>
      <c r="J781"/>
      <c r="P781"/>
      <c r="Q781"/>
    </row>
    <row r="782" spans="5:17" x14ac:dyDescent="0.2">
      <c r="E782"/>
      <c r="F782"/>
      <c r="J782"/>
      <c r="P782"/>
      <c r="Q782"/>
    </row>
    <row r="783" spans="5:17" x14ac:dyDescent="0.2">
      <c r="E783"/>
      <c r="F783"/>
      <c r="J783"/>
      <c r="P783"/>
      <c r="Q783"/>
    </row>
    <row r="784" spans="5:17" x14ac:dyDescent="0.2">
      <c r="E784"/>
      <c r="F784"/>
      <c r="J784"/>
      <c r="P784"/>
      <c r="Q784"/>
    </row>
    <row r="785" spans="5:17" x14ac:dyDescent="0.2">
      <c r="E785"/>
      <c r="F785"/>
      <c r="J785"/>
      <c r="P785"/>
      <c r="Q785"/>
    </row>
    <row r="786" spans="5:17" x14ac:dyDescent="0.2">
      <c r="E786"/>
      <c r="F786"/>
      <c r="J786"/>
      <c r="P786"/>
      <c r="Q786"/>
    </row>
    <row r="787" spans="5:17" x14ac:dyDescent="0.2">
      <c r="E787"/>
      <c r="F787"/>
      <c r="J787"/>
      <c r="P787"/>
      <c r="Q787"/>
    </row>
    <row r="788" spans="5:17" x14ac:dyDescent="0.2">
      <c r="E788"/>
      <c r="F788"/>
      <c r="J788"/>
      <c r="P788"/>
      <c r="Q788"/>
    </row>
    <row r="789" spans="5:17" x14ac:dyDescent="0.2">
      <c r="E789"/>
      <c r="F789"/>
      <c r="J789"/>
      <c r="P789"/>
      <c r="Q789"/>
    </row>
    <row r="790" spans="5:17" x14ac:dyDescent="0.2">
      <c r="E790"/>
      <c r="F790"/>
      <c r="J790"/>
      <c r="P790"/>
      <c r="Q790"/>
    </row>
    <row r="791" spans="5:17" x14ac:dyDescent="0.2">
      <c r="E791"/>
      <c r="F791"/>
      <c r="J791"/>
      <c r="P791"/>
      <c r="Q791"/>
    </row>
    <row r="792" spans="5:17" x14ac:dyDescent="0.2">
      <c r="E792"/>
      <c r="F792"/>
      <c r="J792"/>
      <c r="P792"/>
      <c r="Q792"/>
    </row>
    <row r="793" spans="5:17" x14ac:dyDescent="0.2">
      <c r="E793"/>
      <c r="F793"/>
      <c r="J793"/>
      <c r="P793"/>
      <c r="Q793"/>
    </row>
    <row r="794" spans="5:17" x14ac:dyDescent="0.2">
      <c r="E794"/>
      <c r="F794"/>
      <c r="J794"/>
      <c r="P794"/>
      <c r="Q794"/>
    </row>
    <row r="795" spans="5:17" x14ac:dyDescent="0.2">
      <c r="E795"/>
      <c r="F795"/>
      <c r="J795"/>
      <c r="P795"/>
      <c r="Q795"/>
    </row>
    <row r="796" spans="5:17" x14ac:dyDescent="0.2">
      <c r="E796"/>
      <c r="F796"/>
      <c r="J796"/>
      <c r="P796"/>
      <c r="Q796"/>
    </row>
    <row r="797" spans="5:17" x14ac:dyDescent="0.2">
      <c r="E797"/>
      <c r="F797"/>
      <c r="J797"/>
      <c r="P797"/>
      <c r="Q797"/>
    </row>
    <row r="798" spans="5:17" x14ac:dyDescent="0.2">
      <c r="E798"/>
      <c r="F798"/>
      <c r="J798"/>
      <c r="P798"/>
      <c r="Q798"/>
    </row>
    <row r="799" spans="5:17" x14ac:dyDescent="0.2">
      <c r="E799"/>
      <c r="F799"/>
      <c r="J799"/>
      <c r="P799"/>
      <c r="Q799"/>
    </row>
    <row r="800" spans="5:17" x14ac:dyDescent="0.2">
      <c r="E800"/>
      <c r="F800"/>
      <c r="J800"/>
      <c r="P800"/>
      <c r="Q800"/>
    </row>
    <row r="801" spans="5:17" x14ac:dyDescent="0.2">
      <c r="E801"/>
      <c r="F801"/>
      <c r="J801"/>
      <c r="P801"/>
      <c r="Q801"/>
    </row>
    <row r="802" spans="5:17" x14ac:dyDescent="0.2">
      <c r="E802"/>
      <c r="F802"/>
      <c r="J802"/>
      <c r="P802"/>
      <c r="Q802"/>
    </row>
    <row r="803" spans="5:17" x14ac:dyDescent="0.2">
      <c r="E803"/>
      <c r="F803"/>
      <c r="J803"/>
      <c r="P803"/>
      <c r="Q803"/>
    </row>
    <row r="804" spans="5:17" x14ac:dyDescent="0.2">
      <c r="E804"/>
      <c r="F804"/>
      <c r="J804"/>
      <c r="P804"/>
      <c r="Q804"/>
    </row>
    <row r="805" spans="5:17" x14ac:dyDescent="0.2">
      <c r="E805"/>
      <c r="F805"/>
      <c r="J805"/>
      <c r="P805"/>
      <c r="Q805"/>
    </row>
    <row r="806" spans="5:17" x14ac:dyDescent="0.2">
      <c r="E806"/>
      <c r="F806"/>
      <c r="J806"/>
      <c r="P806"/>
      <c r="Q806"/>
    </row>
    <row r="807" spans="5:17" x14ac:dyDescent="0.2">
      <c r="E807"/>
      <c r="F807"/>
      <c r="J807"/>
      <c r="P807"/>
      <c r="Q807"/>
    </row>
    <row r="808" spans="5:17" x14ac:dyDescent="0.2">
      <c r="E808"/>
      <c r="F808"/>
      <c r="J808"/>
      <c r="P808"/>
      <c r="Q808"/>
    </row>
    <row r="809" spans="5:17" x14ac:dyDescent="0.2">
      <c r="E809"/>
      <c r="F809"/>
      <c r="J809"/>
      <c r="P809"/>
      <c r="Q809"/>
    </row>
    <row r="810" spans="5:17" x14ac:dyDescent="0.2">
      <c r="E810"/>
      <c r="F810"/>
      <c r="J810"/>
      <c r="P810"/>
      <c r="Q810"/>
    </row>
    <row r="811" spans="5:17" x14ac:dyDescent="0.2">
      <c r="E811"/>
      <c r="F811"/>
      <c r="J811"/>
      <c r="P811"/>
      <c r="Q811"/>
    </row>
    <row r="812" spans="5:17" x14ac:dyDescent="0.2">
      <c r="E812"/>
      <c r="F812"/>
      <c r="J812"/>
      <c r="P812"/>
      <c r="Q812"/>
    </row>
    <row r="813" spans="5:17" x14ac:dyDescent="0.2">
      <c r="E813"/>
      <c r="F813"/>
      <c r="J813"/>
      <c r="P813"/>
      <c r="Q813"/>
    </row>
    <row r="814" spans="5:17" x14ac:dyDescent="0.2">
      <c r="E814"/>
      <c r="F814"/>
      <c r="J814"/>
      <c r="P814"/>
      <c r="Q814"/>
    </row>
    <row r="815" spans="5:17" x14ac:dyDescent="0.2">
      <c r="E815"/>
      <c r="F815"/>
      <c r="J815"/>
      <c r="P815"/>
      <c r="Q815"/>
    </row>
    <row r="816" spans="5:17" x14ac:dyDescent="0.2">
      <c r="E816"/>
      <c r="F816"/>
      <c r="J816"/>
      <c r="P816"/>
      <c r="Q816"/>
    </row>
    <row r="817" spans="5:17" x14ac:dyDescent="0.2">
      <c r="E817"/>
      <c r="F817"/>
      <c r="J817"/>
      <c r="P817"/>
      <c r="Q817"/>
    </row>
    <row r="818" spans="5:17" x14ac:dyDescent="0.2">
      <c r="E818"/>
      <c r="F818"/>
      <c r="J818"/>
      <c r="P818"/>
      <c r="Q818"/>
    </row>
    <row r="819" spans="5:17" x14ac:dyDescent="0.2">
      <c r="E819"/>
      <c r="F819"/>
      <c r="J819"/>
      <c r="P819"/>
      <c r="Q819"/>
    </row>
    <row r="820" spans="5:17" x14ac:dyDescent="0.2">
      <c r="E820"/>
      <c r="F820"/>
      <c r="J820"/>
      <c r="P820"/>
      <c r="Q820"/>
    </row>
    <row r="821" spans="5:17" x14ac:dyDescent="0.2">
      <c r="E821"/>
      <c r="F821"/>
      <c r="J821"/>
      <c r="P821"/>
      <c r="Q821"/>
    </row>
    <row r="822" spans="5:17" x14ac:dyDescent="0.2">
      <c r="E822"/>
      <c r="F822"/>
      <c r="J822"/>
      <c r="P822"/>
      <c r="Q822"/>
    </row>
    <row r="823" spans="5:17" x14ac:dyDescent="0.2">
      <c r="E823"/>
      <c r="F823"/>
      <c r="J823"/>
      <c r="P823"/>
      <c r="Q823"/>
    </row>
    <row r="824" spans="5:17" x14ac:dyDescent="0.2">
      <c r="E824"/>
      <c r="F824"/>
      <c r="J824"/>
      <c r="P824"/>
      <c r="Q824"/>
    </row>
    <row r="825" spans="5:17" x14ac:dyDescent="0.2">
      <c r="E825"/>
      <c r="F825"/>
      <c r="J825"/>
      <c r="P825"/>
      <c r="Q825"/>
    </row>
    <row r="826" spans="5:17" x14ac:dyDescent="0.2">
      <c r="E826"/>
      <c r="F826"/>
      <c r="J826"/>
      <c r="P826"/>
      <c r="Q826"/>
    </row>
    <row r="827" spans="5:17" x14ac:dyDescent="0.2">
      <c r="E827"/>
      <c r="F827"/>
      <c r="J827"/>
      <c r="P827"/>
      <c r="Q827"/>
    </row>
    <row r="828" spans="5:17" x14ac:dyDescent="0.2">
      <c r="E828"/>
      <c r="F828"/>
      <c r="J828"/>
      <c r="P828"/>
      <c r="Q828"/>
    </row>
    <row r="829" spans="5:17" x14ac:dyDescent="0.2">
      <c r="E829"/>
      <c r="F829"/>
      <c r="J829"/>
      <c r="P829"/>
      <c r="Q829"/>
    </row>
    <row r="830" spans="5:17" x14ac:dyDescent="0.2">
      <c r="E830"/>
      <c r="F830"/>
      <c r="J830"/>
      <c r="P830"/>
      <c r="Q830"/>
    </row>
    <row r="831" spans="5:17" x14ac:dyDescent="0.2">
      <c r="E831"/>
      <c r="F831"/>
      <c r="J831"/>
      <c r="P831"/>
      <c r="Q831"/>
    </row>
    <row r="832" spans="5:17" x14ac:dyDescent="0.2">
      <c r="E832"/>
      <c r="F832"/>
      <c r="J832"/>
      <c r="P832"/>
      <c r="Q832"/>
    </row>
    <row r="833" spans="5:17" x14ac:dyDescent="0.2">
      <c r="E833"/>
      <c r="F833"/>
      <c r="J833"/>
      <c r="P833"/>
      <c r="Q833"/>
    </row>
    <row r="834" spans="5:17" x14ac:dyDescent="0.2">
      <c r="E834"/>
      <c r="F834"/>
      <c r="J834"/>
      <c r="P834"/>
      <c r="Q834"/>
    </row>
    <row r="835" spans="5:17" x14ac:dyDescent="0.2">
      <c r="E835"/>
      <c r="F835"/>
      <c r="J835"/>
      <c r="P835"/>
      <c r="Q835"/>
    </row>
    <row r="836" spans="5:17" x14ac:dyDescent="0.2">
      <c r="E836"/>
      <c r="F836"/>
      <c r="J836"/>
      <c r="P836"/>
      <c r="Q836"/>
    </row>
    <row r="837" spans="5:17" x14ac:dyDescent="0.2">
      <c r="E837"/>
      <c r="F837"/>
      <c r="J837"/>
      <c r="P837"/>
      <c r="Q837"/>
    </row>
    <row r="838" spans="5:17" x14ac:dyDescent="0.2">
      <c r="E838"/>
      <c r="F838"/>
      <c r="J838"/>
      <c r="P838"/>
      <c r="Q838"/>
    </row>
    <row r="839" spans="5:17" x14ac:dyDescent="0.2">
      <c r="E839"/>
      <c r="F839"/>
      <c r="J839"/>
      <c r="P839"/>
      <c r="Q839"/>
    </row>
    <row r="840" spans="5:17" x14ac:dyDescent="0.2">
      <c r="E840"/>
      <c r="F840"/>
      <c r="J840"/>
      <c r="P840"/>
      <c r="Q840"/>
    </row>
    <row r="841" spans="5:17" x14ac:dyDescent="0.2">
      <c r="E841"/>
      <c r="F841"/>
      <c r="J841"/>
      <c r="P841"/>
      <c r="Q841"/>
    </row>
    <row r="842" spans="5:17" x14ac:dyDescent="0.2">
      <c r="E842"/>
      <c r="F842"/>
      <c r="J842"/>
      <c r="P842"/>
      <c r="Q842"/>
    </row>
    <row r="843" spans="5:17" x14ac:dyDescent="0.2">
      <c r="E843"/>
      <c r="F843"/>
      <c r="J843"/>
      <c r="P843"/>
      <c r="Q843"/>
    </row>
    <row r="844" spans="5:17" x14ac:dyDescent="0.2">
      <c r="E844"/>
      <c r="F844"/>
      <c r="J844"/>
      <c r="P844"/>
      <c r="Q844"/>
    </row>
    <row r="845" spans="5:17" x14ac:dyDescent="0.2">
      <c r="E845"/>
      <c r="F845"/>
      <c r="J845"/>
      <c r="P845"/>
      <c r="Q845"/>
    </row>
    <row r="846" spans="5:17" x14ac:dyDescent="0.2">
      <c r="E846"/>
      <c r="F846"/>
      <c r="J846"/>
      <c r="P846"/>
      <c r="Q846"/>
    </row>
    <row r="847" spans="5:17" x14ac:dyDescent="0.2">
      <c r="E847"/>
      <c r="F847"/>
      <c r="J847"/>
      <c r="P847"/>
      <c r="Q847"/>
    </row>
    <row r="848" spans="5:17" x14ac:dyDescent="0.2">
      <c r="E848"/>
      <c r="F848"/>
      <c r="J848"/>
      <c r="P848"/>
      <c r="Q848"/>
    </row>
    <row r="849" spans="5:17" x14ac:dyDescent="0.2">
      <c r="E849"/>
      <c r="F849"/>
      <c r="J849"/>
      <c r="P849"/>
      <c r="Q849"/>
    </row>
    <row r="850" spans="5:17" x14ac:dyDescent="0.2">
      <c r="E850"/>
      <c r="F850"/>
      <c r="J850"/>
      <c r="P850"/>
      <c r="Q850"/>
    </row>
    <row r="851" spans="5:17" x14ac:dyDescent="0.2">
      <c r="E851"/>
      <c r="F851"/>
      <c r="J851"/>
      <c r="P851"/>
      <c r="Q851"/>
    </row>
    <row r="852" spans="5:17" x14ac:dyDescent="0.2">
      <c r="E852"/>
      <c r="F852"/>
      <c r="J852"/>
      <c r="P852"/>
      <c r="Q852"/>
    </row>
    <row r="853" spans="5:17" x14ac:dyDescent="0.2">
      <c r="E853"/>
      <c r="F853"/>
      <c r="J853"/>
      <c r="P853"/>
      <c r="Q853"/>
    </row>
    <row r="854" spans="5:17" x14ac:dyDescent="0.2">
      <c r="E854"/>
      <c r="F854"/>
      <c r="J854"/>
      <c r="P854"/>
      <c r="Q854"/>
    </row>
    <row r="855" spans="5:17" x14ac:dyDescent="0.2">
      <c r="E855"/>
      <c r="F855"/>
      <c r="J855"/>
      <c r="P855"/>
      <c r="Q855"/>
    </row>
    <row r="856" spans="5:17" x14ac:dyDescent="0.2">
      <c r="E856"/>
      <c r="F856"/>
      <c r="J856"/>
      <c r="P856"/>
      <c r="Q856"/>
    </row>
    <row r="857" spans="5:17" x14ac:dyDescent="0.2">
      <c r="E857"/>
      <c r="F857"/>
      <c r="J857"/>
      <c r="P857"/>
      <c r="Q857"/>
    </row>
    <row r="858" spans="5:17" x14ac:dyDescent="0.2">
      <c r="E858"/>
      <c r="F858"/>
      <c r="J858"/>
      <c r="P858"/>
      <c r="Q858"/>
    </row>
    <row r="859" spans="5:17" x14ac:dyDescent="0.2">
      <c r="E859"/>
      <c r="F859"/>
      <c r="J859"/>
      <c r="P859"/>
      <c r="Q859"/>
    </row>
    <row r="860" spans="5:17" x14ac:dyDescent="0.2">
      <c r="E860"/>
      <c r="F860"/>
      <c r="J860"/>
      <c r="P860"/>
      <c r="Q860"/>
    </row>
    <row r="861" spans="5:17" x14ac:dyDescent="0.2">
      <c r="E861"/>
      <c r="F861"/>
      <c r="J861"/>
      <c r="P861"/>
      <c r="Q861"/>
    </row>
    <row r="862" spans="5:17" x14ac:dyDescent="0.2">
      <c r="E862"/>
      <c r="F862"/>
      <c r="J862"/>
      <c r="P862"/>
      <c r="Q862"/>
    </row>
    <row r="863" spans="5:17" x14ac:dyDescent="0.2">
      <c r="E863"/>
      <c r="F863"/>
      <c r="J863"/>
      <c r="P863"/>
      <c r="Q863"/>
    </row>
    <row r="864" spans="5:17" x14ac:dyDescent="0.2">
      <c r="E864"/>
      <c r="F864"/>
      <c r="J864"/>
      <c r="P864"/>
      <c r="Q864"/>
    </row>
    <row r="865" spans="5:17" x14ac:dyDescent="0.2">
      <c r="E865"/>
      <c r="F865"/>
      <c r="J865"/>
      <c r="P865"/>
      <c r="Q865"/>
    </row>
    <row r="866" spans="5:17" x14ac:dyDescent="0.2">
      <c r="E866"/>
      <c r="F866"/>
      <c r="J866"/>
      <c r="P866"/>
      <c r="Q866"/>
    </row>
    <row r="867" spans="5:17" x14ac:dyDescent="0.2">
      <c r="E867"/>
      <c r="F867"/>
      <c r="J867"/>
      <c r="P867"/>
      <c r="Q867"/>
    </row>
    <row r="868" spans="5:17" x14ac:dyDescent="0.2">
      <c r="E868"/>
      <c r="F868"/>
      <c r="J868"/>
      <c r="P868"/>
      <c r="Q868"/>
    </row>
    <row r="869" spans="5:17" x14ac:dyDescent="0.2">
      <c r="E869"/>
      <c r="F869"/>
      <c r="J869"/>
      <c r="P869"/>
      <c r="Q869"/>
    </row>
    <row r="870" spans="5:17" x14ac:dyDescent="0.2">
      <c r="E870"/>
      <c r="F870"/>
      <c r="J870"/>
      <c r="P870"/>
      <c r="Q870"/>
    </row>
    <row r="871" spans="5:17" x14ac:dyDescent="0.2">
      <c r="E871"/>
      <c r="F871"/>
      <c r="J871"/>
      <c r="P871"/>
      <c r="Q871"/>
    </row>
    <row r="872" spans="5:17" x14ac:dyDescent="0.2">
      <c r="E872"/>
      <c r="F872"/>
      <c r="J872"/>
      <c r="P872"/>
      <c r="Q872"/>
    </row>
    <row r="873" spans="5:17" x14ac:dyDescent="0.2">
      <c r="E873"/>
      <c r="F873"/>
      <c r="J873"/>
      <c r="P873"/>
      <c r="Q873"/>
    </row>
    <row r="874" spans="5:17" x14ac:dyDescent="0.2">
      <c r="E874"/>
      <c r="F874"/>
      <c r="J874"/>
      <c r="P874"/>
      <c r="Q874"/>
    </row>
    <row r="875" spans="5:17" x14ac:dyDescent="0.2">
      <c r="E875"/>
      <c r="F875"/>
      <c r="J875"/>
      <c r="P875"/>
      <c r="Q875"/>
    </row>
    <row r="876" spans="5:17" x14ac:dyDescent="0.2">
      <c r="E876"/>
      <c r="F876"/>
      <c r="J876"/>
      <c r="P876"/>
      <c r="Q876"/>
    </row>
    <row r="877" spans="5:17" x14ac:dyDescent="0.2">
      <c r="E877"/>
      <c r="F877"/>
      <c r="J877"/>
      <c r="P877"/>
      <c r="Q877"/>
    </row>
    <row r="878" spans="5:17" x14ac:dyDescent="0.2">
      <c r="E878"/>
      <c r="F878"/>
      <c r="J878"/>
      <c r="P878"/>
      <c r="Q878"/>
    </row>
    <row r="879" spans="5:17" x14ac:dyDescent="0.2">
      <c r="E879"/>
      <c r="F879"/>
      <c r="J879"/>
      <c r="P879"/>
      <c r="Q879"/>
    </row>
    <row r="880" spans="5:17" x14ac:dyDescent="0.2">
      <c r="E880"/>
      <c r="F880"/>
      <c r="J880"/>
      <c r="P880"/>
      <c r="Q880"/>
    </row>
    <row r="881" spans="5:17" x14ac:dyDescent="0.2">
      <c r="E881"/>
      <c r="F881"/>
      <c r="J881"/>
      <c r="P881"/>
      <c r="Q881"/>
    </row>
    <row r="882" spans="5:17" x14ac:dyDescent="0.2">
      <c r="E882"/>
      <c r="F882"/>
      <c r="J882"/>
      <c r="P882"/>
      <c r="Q882"/>
    </row>
    <row r="883" spans="5:17" x14ac:dyDescent="0.2">
      <c r="E883"/>
      <c r="F883"/>
      <c r="J883"/>
      <c r="P883"/>
      <c r="Q883"/>
    </row>
    <row r="884" spans="5:17" x14ac:dyDescent="0.2">
      <c r="E884"/>
      <c r="F884"/>
      <c r="J884"/>
      <c r="P884"/>
      <c r="Q884"/>
    </row>
    <row r="885" spans="5:17" x14ac:dyDescent="0.2">
      <c r="E885"/>
      <c r="F885"/>
      <c r="J885"/>
      <c r="P885"/>
      <c r="Q885"/>
    </row>
    <row r="886" spans="5:17" x14ac:dyDescent="0.2">
      <c r="E886"/>
      <c r="F886"/>
      <c r="J886"/>
      <c r="P886"/>
      <c r="Q886"/>
    </row>
    <row r="887" spans="5:17" x14ac:dyDescent="0.2">
      <c r="E887"/>
      <c r="F887"/>
      <c r="J887"/>
      <c r="P887"/>
      <c r="Q887"/>
    </row>
    <row r="888" spans="5:17" x14ac:dyDescent="0.2">
      <c r="E888"/>
      <c r="F888"/>
      <c r="J888"/>
      <c r="P888"/>
      <c r="Q888"/>
    </row>
    <row r="889" spans="5:17" x14ac:dyDescent="0.2">
      <c r="E889"/>
      <c r="F889"/>
      <c r="J889"/>
      <c r="P889"/>
      <c r="Q889"/>
    </row>
    <row r="890" spans="5:17" x14ac:dyDescent="0.2">
      <c r="E890"/>
      <c r="F890"/>
      <c r="J890"/>
      <c r="P890"/>
      <c r="Q890"/>
    </row>
    <row r="891" spans="5:17" x14ac:dyDescent="0.2">
      <c r="E891"/>
      <c r="F891"/>
      <c r="J891"/>
      <c r="P891"/>
      <c r="Q891"/>
    </row>
    <row r="892" spans="5:17" x14ac:dyDescent="0.2">
      <c r="E892"/>
      <c r="F892"/>
      <c r="J892"/>
      <c r="P892"/>
      <c r="Q892"/>
    </row>
    <row r="893" spans="5:17" x14ac:dyDescent="0.2">
      <c r="E893"/>
      <c r="F893"/>
      <c r="J893"/>
      <c r="P893"/>
      <c r="Q893"/>
    </row>
    <row r="894" spans="5:17" x14ac:dyDescent="0.2">
      <c r="E894"/>
      <c r="F894"/>
      <c r="J894"/>
      <c r="P894"/>
      <c r="Q894"/>
    </row>
    <row r="895" spans="5:17" x14ac:dyDescent="0.2">
      <c r="E895"/>
      <c r="F895"/>
      <c r="J895"/>
      <c r="P895"/>
      <c r="Q895"/>
    </row>
    <row r="896" spans="5:17" x14ac:dyDescent="0.2">
      <c r="E896"/>
      <c r="F896"/>
      <c r="J896"/>
      <c r="P896"/>
      <c r="Q896"/>
    </row>
    <row r="897" spans="5:17" x14ac:dyDescent="0.2">
      <c r="E897"/>
      <c r="F897"/>
      <c r="J897"/>
      <c r="P897"/>
      <c r="Q897"/>
    </row>
    <row r="898" spans="5:17" x14ac:dyDescent="0.2">
      <c r="E898"/>
      <c r="F898"/>
      <c r="J898"/>
      <c r="P898"/>
      <c r="Q898"/>
    </row>
    <row r="899" spans="5:17" x14ac:dyDescent="0.2">
      <c r="E899"/>
      <c r="F899"/>
      <c r="J899"/>
      <c r="P899"/>
      <c r="Q899"/>
    </row>
    <row r="900" spans="5:17" x14ac:dyDescent="0.2">
      <c r="E900"/>
      <c r="F900"/>
      <c r="J900"/>
      <c r="P900"/>
      <c r="Q900"/>
    </row>
    <row r="901" spans="5:17" x14ac:dyDescent="0.2">
      <c r="E901"/>
      <c r="F901"/>
      <c r="J901"/>
      <c r="P901"/>
      <c r="Q901"/>
    </row>
    <row r="902" spans="5:17" x14ac:dyDescent="0.2">
      <c r="E902"/>
      <c r="F902"/>
      <c r="J902"/>
      <c r="P902"/>
      <c r="Q902"/>
    </row>
    <row r="903" spans="5:17" x14ac:dyDescent="0.2">
      <c r="E903"/>
      <c r="F903"/>
      <c r="J903"/>
      <c r="P903"/>
      <c r="Q903"/>
    </row>
    <row r="904" spans="5:17" x14ac:dyDescent="0.2">
      <c r="E904"/>
      <c r="F904"/>
      <c r="J904"/>
      <c r="P904"/>
      <c r="Q904"/>
    </row>
    <row r="905" spans="5:17" x14ac:dyDescent="0.2">
      <c r="E905"/>
      <c r="F905"/>
      <c r="J905"/>
      <c r="P905"/>
      <c r="Q905"/>
    </row>
    <row r="906" spans="5:17" x14ac:dyDescent="0.2">
      <c r="E906"/>
      <c r="F906"/>
      <c r="J906"/>
      <c r="P906"/>
      <c r="Q906"/>
    </row>
    <row r="907" spans="5:17" x14ac:dyDescent="0.2">
      <c r="E907"/>
      <c r="F907"/>
      <c r="J907"/>
      <c r="P907"/>
      <c r="Q907"/>
    </row>
    <row r="908" spans="5:17" x14ac:dyDescent="0.2">
      <c r="E908"/>
      <c r="F908"/>
      <c r="J908"/>
      <c r="P908"/>
      <c r="Q908"/>
    </row>
    <row r="909" spans="5:17" x14ac:dyDescent="0.2">
      <c r="E909"/>
      <c r="F909"/>
      <c r="J909"/>
      <c r="P909"/>
      <c r="Q909"/>
    </row>
    <row r="910" spans="5:17" x14ac:dyDescent="0.2">
      <c r="E910"/>
      <c r="F910"/>
      <c r="J910"/>
      <c r="P910"/>
      <c r="Q910"/>
    </row>
    <row r="911" spans="5:17" x14ac:dyDescent="0.2">
      <c r="E911"/>
      <c r="F911"/>
      <c r="J911"/>
      <c r="P911"/>
      <c r="Q911"/>
    </row>
    <row r="912" spans="5:17" x14ac:dyDescent="0.2">
      <c r="E912"/>
      <c r="F912"/>
      <c r="J912"/>
      <c r="P912"/>
      <c r="Q912"/>
    </row>
    <row r="913" spans="5:17" x14ac:dyDescent="0.2">
      <c r="E913"/>
      <c r="F913"/>
      <c r="J913"/>
      <c r="P913"/>
      <c r="Q913"/>
    </row>
    <row r="914" spans="5:17" x14ac:dyDescent="0.2">
      <c r="E914"/>
      <c r="F914"/>
      <c r="J914"/>
      <c r="P914"/>
      <c r="Q914"/>
    </row>
    <row r="915" spans="5:17" x14ac:dyDescent="0.2">
      <c r="E915"/>
      <c r="F915"/>
      <c r="J915"/>
      <c r="P915"/>
      <c r="Q915"/>
    </row>
    <row r="916" spans="5:17" x14ac:dyDescent="0.2">
      <c r="E916"/>
      <c r="F916"/>
      <c r="J916"/>
      <c r="P916"/>
      <c r="Q916"/>
    </row>
    <row r="917" spans="5:17" x14ac:dyDescent="0.2">
      <c r="E917"/>
      <c r="F917"/>
      <c r="J917"/>
      <c r="P917"/>
      <c r="Q917"/>
    </row>
    <row r="918" spans="5:17" x14ac:dyDescent="0.2">
      <c r="E918"/>
      <c r="F918"/>
      <c r="J918"/>
      <c r="P918"/>
      <c r="Q918"/>
    </row>
    <row r="919" spans="5:17" x14ac:dyDescent="0.2">
      <c r="E919"/>
      <c r="F919"/>
      <c r="J919"/>
      <c r="P919"/>
      <c r="Q919"/>
    </row>
    <row r="920" spans="5:17" x14ac:dyDescent="0.2">
      <c r="E920"/>
      <c r="F920"/>
      <c r="J920"/>
      <c r="P920"/>
      <c r="Q920"/>
    </row>
    <row r="921" spans="5:17" x14ac:dyDescent="0.2">
      <c r="E921"/>
      <c r="F921"/>
      <c r="J921"/>
      <c r="P921"/>
      <c r="Q921"/>
    </row>
    <row r="922" spans="5:17" x14ac:dyDescent="0.2">
      <c r="E922"/>
      <c r="F922"/>
      <c r="J922"/>
      <c r="P922"/>
      <c r="Q922"/>
    </row>
    <row r="923" spans="5:17" x14ac:dyDescent="0.2">
      <c r="E923"/>
      <c r="F923"/>
      <c r="J923"/>
      <c r="P923"/>
      <c r="Q923"/>
    </row>
    <row r="924" spans="5:17" x14ac:dyDescent="0.2">
      <c r="E924"/>
      <c r="F924"/>
      <c r="J924"/>
      <c r="P924"/>
      <c r="Q924"/>
    </row>
    <row r="925" spans="5:17" x14ac:dyDescent="0.2">
      <c r="E925"/>
      <c r="F925"/>
      <c r="J925"/>
      <c r="P925"/>
      <c r="Q925"/>
    </row>
    <row r="926" spans="5:17" x14ac:dyDescent="0.2">
      <c r="E926"/>
      <c r="F926"/>
      <c r="J926"/>
      <c r="P926"/>
      <c r="Q926"/>
    </row>
    <row r="927" spans="5:17" x14ac:dyDescent="0.2">
      <c r="E927"/>
      <c r="F927"/>
      <c r="J927"/>
      <c r="P927"/>
      <c r="Q927"/>
    </row>
    <row r="928" spans="5:17" x14ac:dyDescent="0.2">
      <c r="E928"/>
      <c r="F928"/>
      <c r="J928"/>
      <c r="P928"/>
      <c r="Q928"/>
    </row>
    <row r="929" spans="5:17" x14ac:dyDescent="0.2">
      <c r="E929"/>
      <c r="F929"/>
      <c r="J929"/>
      <c r="P929"/>
      <c r="Q929"/>
    </row>
    <row r="930" spans="5:17" x14ac:dyDescent="0.2">
      <c r="E930"/>
      <c r="F930"/>
      <c r="J930"/>
      <c r="P930"/>
      <c r="Q930"/>
    </row>
    <row r="931" spans="5:17" x14ac:dyDescent="0.2">
      <c r="E931"/>
      <c r="F931"/>
      <c r="J931"/>
      <c r="P931"/>
      <c r="Q931"/>
    </row>
    <row r="932" spans="5:17" x14ac:dyDescent="0.2">
      <c r="E932"/>
      <c r="F932"/>
      <c r="J932"/>
      <c r="P932"/>
      <c r="Q932"/>
    </row>
    <row r="933" spans="5:17" x14ac:dyDescent="0.2">
      <c r="E933"/>
      <c r="F933"/>
      <c r="J933"/>
      <c r="P933"/>
      <c r="Q933"/>
    </row>
    <row r="934" spans="5:17" x14ac:dyDescent="0.2">
      <c r="E934"/>
      <c r="F934"/>
      <c r="J934"/>
      <c r="P934"/>
      <c r="Q934"/>
    </row>
    <row r="935" spans="5:17" x14ac:dyDescent="0.2">
      <c r="E935"/>
      <c r="F935"/>
      <c r="J935"/>
      <c r="P935"/>
      <c r="Q935"/>
    </row>
    <row r="936" spans="5:17" x14ac:dyDescent="0.2">
      <c r="E936"/>
      <c r="F936"/>
      <c r="J936"/>
      <c r="P936"/>
      <c r="Q936"/>
    </row>
    <row r="937" spans="5:17" x14ac:dyDescent="0.2">
      <c r="E937"/>
      <c r="F937"/>
      <c r="J937"/>
      <c r="P937"/>
      <c r="Q937"/>
    </row>
    <row r="938" spans="5:17" x14ac:dyDescent="0.2">
      <c r="E938"/>
      <c r="F938"/>
      <c r="J938"/>
      <c r="P938"/>
      <c r="Q938"/>
    </row>
    <row r="939" spans="5:17" x14ac:dyDescent="0.2">
      <c r="E939"/>
      <c r="F939"/>
      <c r="J939"/>
      <c r="P939"/>
      <c r="Q939"/>
    </row>
    <row r="940" spans="5:17" x14ac:dyDescent="0.2">
      <c r="E940"/>
      <c r="F940"/>
      <c r="J940"/>
      <c r="P940"/>
      <c r="Q940"/>
    </row>
    <row r="941" spans="5:17" x14ac:dyDescent="0.2">
      <c r="E941"/>
      <c r="F941"/>
      <c r="J941"/>
      <c r="P941"/>
      <c r="Q941"/>
    </row>
    <row r="942" spans="5:17" x14ac:dyDescent="0.2">
      <c r="E942"/>
      <c r="F942"/>
      <c r="J942"/>
      <c r="P942"/>
      <c r="Q942"/>
    </row>
    <row r="943" spans="5:17" x14ac:dyDescent="0.2">
      <c r="E943"/>
      <c r="F943"/>
      <c r="J943"/>
      <c r="P943"/>
      <c r="Q943"/>
    </row>
    <row r="944" spans="5:17" x14ac:dyDescent="0.2">
      <c r="E944"/>
      <c r="F944"/>
      <c r="J944"/>
      <c r="P944"/>
      <c r="Q944"/>
    </row>
    <row r="945" spans="5:17" x14ac:dyDescent="0.2">
      <c r="E945"/>
      <c r="F945"/>
      <c r="J945"/>
      <c r="P945"/>
      <c r="Q945"/>
    </row>
    <row r="946" spans="5:17" x14ac:dyDescent="0.2">
      <c r="E946"/>
      <c r="F946"/>
      <c r="J946"/>
      <c r="P946"/>
      <c r="Q946"/>
    </row>
    <row r="947" spans="5:17" x14ac:dyDescent="0.2">
      <c r="E947"/>
      <c r="F947"/>
      <c r="J947"/>
      <c r="P947"/>
      <c r="Q947"/>
    </row>
    <row r="948" spans="5:17" x14ac:dyDescent="0.2">
      <c r="E948"/>
      <c r="F948"/>
      <c r="J948"/>
      <c r="P948"/>
      <c r="Q948"/>
    </row>
    <row r="949" spans="5:17" x14ac:dyDescent="0.2">
      <c r="E949"/>
      <c r="F949"/>
      <c r="J949"/>
      <c r="P949"/>
      <c r="Q949"/>
    </row>
    <row r="950" spans="5:17" x14ac:dyDescent="0.2">
      <c r="E950"/>
      <c r="F950"/>
      <c r="J950"/>
      <c r="P950"/>
      <c r="Q950"/>
    </row>
    <row r="951" spans="5:17" x14ac:dyDescent="0.2">
      <c r="E951"/>
      <c r="F951"/>
      <c r="J951"/>
      <c r="P951"/>
      <c r="Q951"/>
    </row>
    <row r="952" spans="5:17" x14ac:dyDescent="0.2">
      <c r="E952"/>
      <c r="F952"/>
      <c r="J952"/>
      <c r="P952"/>
      <c r="Q952"/>
    </row>
    <row r="953" spans="5:17" x14ac:dyDescent="0.2">
      <c r="E953"/>
      <c r="F953"/>
      <c r="J953"/>
      <c r="P953"/>
      <c r="Q953"/>
    </row>
    <row r="954" spans="5:17" x14ac:dyDescent="0.2">
      <c r="E954"/>
      <c r="F954"/>
      <c r="J954"/>
      <c r="P954"/>
      <c r="Q954"/>
    </row>
    <row r="955" spans="5:17" x14ac:dyDescent="0.2">
      <c r="E955"/>
      <c r="F955"/>
      <c r="J955"/>
      <c r="P955"/>
      <c r="Q955"/>
    </row>
    <row r="956" spans="5:17" x14ac:dyDescent="0.2">
      <c r="E956"/>
      <c r="F956"/>
      <c r="J956"/>
      <c r="P956"/>
      <c r="Q956"/>
    </row>
    <row r="957" spans="5:17" x14ac:dyDescent="0.2">
      <c r="E957"/>
      <c r="F957"/>
      <c r="J957"/>
      <c r="P957"/>
      <c r="Q957"/>
    </row>
    <row r="958" spans="5:17" x14ac:dyDescent="0.2">
      <c r="E958"/>
      <c r="F958"/>
      <c r="J958"/>
      <c r="P958"/>
      <c r="Q958"/>
    </row>
    <row r="959" spans="5:17" x14ac:dyDescent="0.2">
      <c r="E959"/>
      <c r="F959"/>
      <c r="J959"/>
      <c r="P959"/>
      <c r="Q959"/>
    </row>
    <row r="960" spans="5:17" x14ac:dyDescent="0.2">
      <c r="E960"/>
      <c r="F960"/>
      <c r="J960"/>
      <c r="P960"/>
      <c r="Q960"/>
    </row>
    <row r="961" spans="5:17" x14ac:dyDescent="0.2">
      <c r="E961"/>
      <c r="F961"/>
      <c r="J961"/>
      <c r="P961"/>
      <c r="Q961"/>
    </row>
    <row r="962" spans="5:17" x14ac:dyDescent="0.2">
      <c r="E962"/>
      <c r="F962"/>
      <c r="J962"/>
      <c r="P962"/>
      <c r="Q962"/>
    </row>
    <row r="963" spans="5:17" x14ac:dyDescent="0.2">
      <c r="E963"/>
      <c r="F963"/>
      <c r="J963"/>
      <c r="P963"/>
      <c r="Q963"/>
    </row>
    <row r="964" spans="5:17" x14ac:dyDescent="0.2">
      <c r="E964"/>
      <c r="F964"/>
      <c r="J964"/>
      <c r="P964"/>
      <c r="Q964"/>
    </row>
    <row r="965" spans="5:17" x14ac:dyDescent="0.2">
      <c r="E965"/>
      <c r="F965"/>
      <c r="J965"/>
      <c r="P965"/>
      <c r="Q965"/>
    </row>
    <row r="966" spans="5:17" x14ac:dyDescent="0.2">
      <c r="E966"/>
      <c r="F966"/>
      <c r="J966"/>
      <c r="P966"/>
      <c r="Q966"/>
    </row>
    <row r="967" spans="5:17" x14ac:dyDescent="0.2">
      <c r="E967"/>
      <c r="F967"/>
      <c r="J967"/>
      <c r="P967"/>
      <c r="Q967"/>
    </row>
    <row r="968" spans="5:17" x14ac:dyDescent="0.2">
      <c r="E968"/>
      <c r="F968"/>
      <c r="J968"/>
      <c r="P968"/>
      <c r="Q968"/>
    </row>
    <row r="969" spans="5:17" x14ac:dyDescent="0.2">
      <c r="E969"/>
      <c r="F969"/>
      <c r="J969"/>
      <c r="P969"/>
      <c r="Q969"/>
    </row>
    <row r="970" spans="5:17" x14ac:dyDescent="0.2">
      <c r="E970"/>
      <c r="F970"/>
      <c r="J970"/>
      <c r="P970"/>
      <c r="Q970"/>
    </row>
    <row r="971" spans="5:17" x14ac:dyDescent="0.2">
      <c r="E971"/>
      <c r="F971"/>
      <c r="J971"/>
      <c r="P971"/>
      <c r="Q971"/>
    </row>
    <row r="972" spans="5:17" x14ac:dyDescent="0.2">
      <c r="E972"/>
      <c r="F972"/>
      <c r="J972"/>
      <c r="P972"/>
      <c r="Q972"/>
    </row>
    <row r="973" spans="5:17" x14ac:dyDescent="0.2">
      <c r="E973"/>
      <c r="F973"/>
      <c r="J973"/>
      <c r="P973"/>
      <c r="Q973"/>
    </row>
    <row r="974" spans="5:17" x14ac:dyDescent="0.2">
      <c r="E974"/>
      <c r="F974"/>
      <c r="J974"/>
      <c r="P974"/>
      <c r="Q974"/>
    </row>
    <row r="975" spans="5:17" x14ac:dyDescent="0.2">
      <c r="E975"/>
      <c r="F975"/>
      <c r="J975"/>
      <c r="P975"/>
      <c r="Q975"/>
    </row>
    <row r="976" spans="5:17" x14ac:dyDescent="0.2">
      <c r="E976"/>
      <c r="F976"/>
      <c r="J976"/>
      <c r="P976"/>
      <c r="Q976"/>
    </row>
    <row r="977" spans="5:17" x14ac:dyDescent="0.2">
      <c r="E977"/>
      <c r="F977"/>
      <c r="J977"/>
      <c r="P977"/>
      <c r="Q977"/>
    </row>
    <row r="978" spans="5:17" x14ac:dyDescent="0.2">
      <c r="E978"/>
      <c r="F978"/>
      <c r="J978"/>
      <c r="P978"/>
      <c r="Q978"/>
    </row>
    <row r="979" spans="5:17" x14ac:dyDescent="0.2">
      <c r="E979"/>
      <c r="F979"/>
      <c r="J979"/>
      <c r="P979"/>
      <c r="Q979"/>
    </row>
    <row r="980" spans="5:17" x14ac:dyDescent="0.2">
      <c r="E980"/>
      <c r="F980"/>
      <c r="J980"/>
      <c r="P980"/>
      <c r="Q980"/>
    </row>
    <row r="981" spans="5:17" x14ac:dyDescent="0.2">
      <c r="E981"/>
      <c r="F981"/>
      <c r="J981"/>
      <c r="P981"/>
      <c r="Q981"/>
    </row>
    <row r="982" spans="5:17" x14ac:dyDescent="0.2">
      <c r="E982"/>
      <c r="F982"/>
      <c r="J982"/>
      <c r="P982"/>
      <c r="Q982"/>
    </row>
    <row r="983" spans="5:17" x14ac:dyDescent="0.2">
      <c r="E983"/>
      <c r="F983"/>
      <c r="J983"/>
      <c r="P983"/>
      <c r="Q983"/>
    </row>
    <row r="984" spans="5:17" x14ac:dyDescent="0.2">
      <c r="E984"/>
      <c r="F984"/>
      <c r="J984"/>
      <c r="P984"/>
      <c r="Q984"/>
    </row>
    <row r="985" spans="5:17" x14ac:dyDescent="0.2">
      <c r="E985"/>
      <c r="F985"/>
      <c r="J985"/>
      <c r="P985"/>
      <c r="Q985"/>
    </row>
    <row r="986" spans="5:17" x14ac:dyDescent="0.2">
      <c r="E986"/>
      <c r="F986"/>
      <c r="J986"/>
      <c r="P986"/>
      <c r="Q986"/>
    </row>
    <row r="987" spans="5:17" x14ac:dyDescent="0.2">
      <c r="E987"/>
      <c r="F987"/>
      <c r="J987"/>
      <c r="P987"/>
      <c r="Q987"/>
    </row>
    <row r="988" spans="5:17" x14ac:dyDescent="0.2">
      <c r="E988"/>
      <c r="F988"/>
      <c r="J988"/>
      <c r="P988"/>
      <c r="Q988"/>
    </row>
    <row r="989" spans="5:17" x14ac:dyDescent="0.2">
      <c r="E989"/>
      <c r="F989"/>
      <c r="J989"/>
      <c r="P989"/>
      <c r="Q989"/>
    </row>
    <row r="990" spans="5:17" x14ac:dyDescent="0.2">
      <c r="E990"/>
      <c r="F990"/>
      <c r="J990"/>
      <c r="P990"/>
      <c r="Q990"/>
    </row>
    <row r="991" spans="5:17" x14ac:dyDescent="0.2">
      <c r="E991"/>
      <c r="F991"/>
      <c r="J991"/>
      <c r="P991"/>
      <c r="Q991"/>
    </row>
    <row r="992" spans="5:17" x14ac:dyDescent="0.2">
      <c r="E992"/>
      <c r="F992"/>
      <c r="J992"/>
      <c r="P992"/>
      <c r="Q992"/>
    </row>
    <row r="993" spans="5:17" x14ac:dyDescent="0.2">
      <c r="E993"/>
      <c r="F993"/>
      <c r="J993"/>
      <c r="P993"/>
      <c r="Q993"/>
    </row>
    <row r="994" spans="5:17" x14ac:dyDescent="0.2">
      <c r="E994"/>
      <c r="F994"/>
      <c r="J994"/>
      <c r="P994"/>
      <c r="Q994"/>
    </row>
    <row r="995" spans="5:17" x14ac:dyDescent="0.2">
      <c r="E995"/>
      <c r="F995"/>
      <c r="J995"/>
      <c r="P995"/>
      <c r="Q995"/>
    </row>
    <row r="996" spans="5:17" x14ac:dyDescent="0.2">
      <c r="E996"/>
      <c r="F996"/>
      <c r="J996"/>
      <c r="P996"/>
      <c r="Q996"/>
    </row>
    <row r="997" spans="5:17" x14ac:dyDescent="0.2">
      <c r="E997"/>
      <c r="F997"/>
      <c r="J997"/>
      <c r="P997"/>
      <c r="Q997"/>
    </row>
    <row r="998" spans="5:17" x14ac:dyDescent="0.2">
      <c r="E998"/>
      <c r="F998"/>
      <c r="J998"/>
      <c r="P998"/>
      <c r="Q998"/>
    </row>
    <row r="999" spans="5:17" x14ac:dyDescent="0.2">
      <c r="E999"/>
      <c r="F999"/>
      <c r="J999"/>
      <c r="P999"/>
      <c r="Q999"/>
    </row>
    <row r="1000" spans="5:17" x14ac:dyDescent="0.2">
      <c r="E1000"/>
      <c r="F1000"/>
      <c r="J1000"/>
      <c r="P1000"/>
      <c r="Q1000"/>
    </row>
    <row r="1001" spans="5:17" x14ac:dyDescent="0.2">
      <c r="E1001"/>
      <c r="F1001"/>
      <c r="J1001"/>
      <c r="P1001"/>
      <c r="Q1001"/>
    </row>
    <row r="1002" spans="5:17" x14ac:dyDescent="0.2">
      <c r="E1002"/>
      <c r="F1002"/>
      <c r="J1002"/>
      <c r="P1002"/>
      <c r="Q1002"/>
    </row>
    <row r="1003" spans="5:17" x14ac:dyDescent="0.2">
      <c r="E1003"/>
      <c r="F1003"/>
      <c r="J1003"/>
      <c r="P1003"/>
      <c r="Q1003"/>
    </row>
    <row r="1004" spans="5:17" x14ac:dyDescent="0.2">
      <c r="E1004"/>
      <c r="F1004"/>
      <c r="J1004"/>
      <c r="P1004"/>
      <c r="Q1004"/>
    </row>
    <row r="1005" spans="5:17" x14ac:dyDescent="0.2">
      <c r="E1005"/>
      <c r="F1005"/>
      <c r="J1005"/>
      <c r="P1005"/>
      <c r="Q1005"/>
    </row>
    <row r="1006" spans="5:17" x14ac:dyDescent="0.2">
      <c r="E1006"/>
      <c r="F1006"/>
      <c r="J1006"/>
      <c r="P1006"/>
      <c r="Q1006"/>
    </row>
    <row r="1007" spans="5:17" x14ac:dyDescent="0.2">
      <c r="E1007"/>
      <c r="F1007"/>
      <c r="J1007"/>
      <c r="P1007"/>
      <c r="Q1007"/>
    </row>
    <row r="1008" spans="5:17" x14ac:dyDescent="0.2">
      <c r="E1008"/>
      <c r="F1008"/>
      <c r="J1008"/>
      <c r="P1008"/>
      <c r="Q1008"/>
    </row>
    <row r="1009" spans="5:17" x14ac:dyDescent="0.2">
      <c r="E1009"/>
      <c r="F1009"/>
      <c r="J1009"/>
      <c r="P1009"/>
      <c r="Q1009"/>
    </row>
    <row r="1010" spans="5:17" x14ac:dyDescent="0.2">
      <c r="E1010"/>
      <c r="F1010"/>
      <c r="J1010"/>
      <c r="P1010"/>
      <c r="Q1010"/>
    </row>
    <row r="1011" spans="5:17" x14ac:dyDescent="0.2">
      <c r="E1011"/>
      <c r="F1011"/>
      <c r="J1011"/>
      <c r="P1011"/>
      <c r="Q1011"/>
    </row>
    <row r="1012" spans="5:17" x14ac:dyDescent="0.2">
      <c r="E1012"/>
      <c r="F1012"/>
      <c r="J1012"/>
      <c r="P1012"/>
      <c r="Q1012"/>
    </row>
    <row r="1013" spans="5:17" x14ac:dyDescent="0.2">
      <c r="E1013"/>
      <c r="F1013"/>
      <c r="J1013"/>
      <c r="P1013"/>
      <c r="Q1013"/>
    </row>
    <row r="1014" spans="5:17" x14ac:dyDescent="0.2">
      <c r="E1014"/>
      <c r="F1014"/>
      <c r="J1014"/>
      <c r="P1014"/>
      <c r="Q1014"/>
    </row>
    <row r="1015" spans="5:17" x14ac:dyDescent="0.2">
      <c r="E1015"/>
      <c r="F1015"/>
      <c r="J1015"/>
      <c r="P1015"/>
      <c r="Q1015"/>
    </row>
    <row r="1016" spans="5:17" x14ac:dyDescent="0.2">
      <c r="E1016"/>
      <c r="F1016"/>
      <c r="J1016"/>
      <c r="P1016"/>
      <c r="Q1016"/>
    </row>
    <row r="1017" spans="5:17" x14ac:dyDescent="0.2">
      <c r="E1017"/>
      <c r="F1017"/>
      <c r="J1017"/>
      <c r="P1017"/>
      <c r="Q1017"/>
    </row>
    <row r="1018" spans="5:17" x14ac:dyDescent="0.2">
      <c r="E1018"/>
      <c r="F1018"/>
      <c r="J1018"/>
      <c r="P1018"/>
      <c r="Q1018"/>
    </row>
    <row r="1019" spans="5:17" x14ac:dyDescent="0.2">
      <c r="E1019"/>
      <c r="F1019"/>
      <c r="J1019"/>
      <c r="P1019"/>
      <c r="Q1019"/>
    </row>
    <row r="1020" spans="5:17" x14ac:dyDescent="0.2">
      <c r="E1020"/>
      <c r="F1020"/>
      <c r="J1020"/>
      <c r="P1020"/>
      <c r="Q1020"/>
    </row>
    <row r="1021" spans="5:17" x14ac:dyDescent="0.2">
      <c r="E1021"/>
      <c r="F1021"/>
      <c r="J1021"/>
      <c r="P1021"/>
      <c r="Q1021"/>
    </row>
    <row r="1022" spans="5:17" x14ac:dyDescent="0.2">
      <c r="E1022"/>
      <c r="F1022"/>
      <c r="J1022"/>
      <c r="P1022"/>
      <c r="Q1022"/>
    </row>
    <row r="1023" spans="5:17" x14ac:dyDescent="0.2">
      <c r="E1023"/>
      <c r="F1023"/>
      <c r="J1023"/>
      <c r="P1023"/>
      <c r="Q1023"/>
    </row>
    <row r="1024" spans="5:17" x14ac:dyDescent="0.2">
      <c r="E1024"/>
      <c r="F1024"/>
      <c r="J1024"/>
      <c r="P1024"/>
      <c r="Q1024"/>
    </row>
    <row r="1025" spans="5:17" x14ac:dyDescent="0.2">
      <c r="E1025"/>
      <c r="F1025"/>
      <c r="J1025"/>
      <c r="P1025"/>
      <c r="Q1025"/>
    </row>
    <row r="1026" spans="5:17" x14ac:dyDescent="0.2">
      <c r="E1026"/>
      <c r="F1026"/>
      <c r="J1026"/>
      <c r="P1026"/>
      <c r="Q1026"/>
    </row>
    <row r="1027" spans="5:17" x14ac:dyDescent="0.2">
      <c r="E1027"/>
      <c r="F1027"/>
      <c r="J1027"/>
      <c r="P1027"/>
      <c r="Q1027"/>
    </row>
    <row r="1028" spans="5:17" x14ac:dyDescent="0.2">
      <c r="E1028"/>
      <c r="F1028"/>
      <c r="J1028"/>
      <c r="P1028"/>
      <c r="Q1028"/>
    </row>
    <row r="1029" spans="5:17" x14ac:dyDescent="0.2">
      <c r="E1029"/>
      <c r="F1029"/>
      <c r="J1029"/>
      <c r="P1029"/>
      <c r="Q1029"/>
    </row>
    <row r="1030" spans="5:17" x14ac:dyDescent="0.2">
      <c r="E1030"/>
      <c r="F1030"/>
      <c r="J1030"/>
      <c r="P1030"/>
      <c r="Q1030"/>
    </row>
    <row r="1031" spans="5:17" x14ac:dyDescent="0.2">
      <c r="E1031"/>
      <c r="F1031"/>
      <c r="J1031"/>
      <c r="P1031"/>
      <c r="Q1031"/>
    </row>
    <row r="1032" spans="5:17" x14ac:dyDescent="0.2">
      <c r="E1032"/>
      <c r="F1032"/>
      <c r="J1032"/>
      <c r="P1032"/>
      <c r="Q1032"/>
    </row>
    <row r="1033" spans="5:17" x14ac:dyDescent="0.2">
      <c r="E1033"/>
      <c r="F1033"/>
      <c r="J1033"/>
      <c r="P1033"/>
      <c r="Q1033"/>
    </row>
    <row r="1034" spans="5:17" x14ac:dyDescent="0.2">
      <c r="E1034"/>
      <c r="F1034"/>
      <c r="J1034"/>
      <c r="P1034"/>
      <c r="Q1034"/>
    </row>
    <row r="1035" spans="5:17" x14ac:dyDescent="0.2">
      <c r="E1035"/>
      <c r="F1035"/>
      <c r="J1035"/>
      <c r="P1035"/>
      <c r="Q1035"/>
    </row>
    <row r="1036" spans="5:17" x14ac:dyDescent="0.2">
      <c r="E1036"/>
      <c r="F1036"/>
      <c r="J1036"/>
      <c r="P1036"/>
      <c r="Q1036"/>
    </row>
    <row r="1037" spans="5:17" x14ac:dyDescent="0.2">
      <c r="E1037"/>
      <c r="F1037"/>
      <c r="J1037"/>
      <c r="P1037"/>
      <c r="Q1037"/>
    </row>
    <row r="1038" spans="5:17" x14ac:dyDescent="0.2">
      <c r="E1038"/>
      <c r="F1038"/>
      <c r="J1038"/>
      <c r="P1038"/>
      <c r="Q1038"/>
    </row>
    <row r="1039" spans="5:17" x14ac:dyDescent="0.2">
      <c r="E1039"/>
      <c r="F1039"/>
      <c r="J1039"/>
      <c r="P1039"/>
      <c r="Q1039"/>
    </row>
    <row r="1040" spans="5:17" x14ac:dyDescent="0.2">
      <c r="E1040"/>
      <c r="F1040"/>
      <c r="J1040"/>
      <c r="P1040"/>
      <c r="Q1040"/>
    </row>
    <row r="1041" spans="5:17" x14ac:dyDescent="0.2">
      <c r="E1041"/>
      <c r="F1041"/>
      <c r="J1041"/>
      <c r="P1041"/>
      <c r="Q1041"/>
    </row>
    <row r="1042" spans="5:17" x14ac:dyDescent="0.2">
      <c r="E1042"/>
      <c r="F1042"/>
      <c r="J1042"/>
      <c r="P1042"/>
      <c r="Q1042"/>
    </row>
    <row r="1043" spans="5:17" x14ac:dyDescent="0.2">
      <c r="E1043"/>
      <c r="F1043"/>
      <c r="J1043"/>
      <c r="P1043"/>
      <c r="Q1043"/>
    </row>
    <row r="1044" spans="5:17" x14ac:dyDescent="0.2">
      <c r="E1044"/>
      <c r="F1044"/>
      <c r="J1044"/>
      <c r="P1044"/>
      <c r="Q1044"/>
    </row>
    <row r="1045" spans="5:17" x14ac:dyDescent="0.2">
      <c r="E1045"/>
      <c r="F1045"/>
      <c r="J1045"/>
      <c r="P1045"/>
      <c r="Q1045"/>
    </row>
    <row r="1046" spans="5:17" x14ac:dyDescent="0.2">
      <c r="E1046"/>
      <c r="F1046"/>
      <c r="J1046"/>
      <c r="P1046"/>
      <c r="Q1046"/>
    </row>
    <row r="1047" spans="5:17" x14ac:dyDescent="0.2">
      <c r="E1047"/>
      <c r="F1047"/>
      <c r="J1047"/>
      <c r="P1047"/>
      <c r="Q1047"/>
    </row>
    <row r="1048" spans="5:17" x14ac:dyDescent="0.2">
      <c r="E1048"/>
      <c r="F1048"/>
      <c r="J1048"/>
      <c r="P1048"/>
      <c r="Q1048"/>
    </row>
    <row r="1049" spans="5:17" x14ac:dyDescent="0.2">
      <c r="E1049"/>
      <c r="F1049"/>
      <c r="J1049"/>
      <c r="P1049"/>
      <c r="Q1049"/>
    </row>
    <row r="1050" spans="5:17" x14ac:dyDescent="0.2">
      <c r="E1050"/>
      <c r="F1050"/>
      <c r="J1050"/>
      <c r="P1050"/>
      <c r="Q1050"/>
    </row>
    <row r="1051" spans="5:17" x14ac:dyDescent="0.2">
      <c r="E1051"/>
      <c r="F1051"/>
      <c r="J1051"/>
      <c r="P1051"/>
      <c r="Q1051"/>
    </row>
    <row r="1052" spans="5:17" x14ac:dyDescent="0.2">
      <c r="E1052"/>
      <c r="F1052"/>
      <c r="J1052"/>
      <c r="P1052"/>
      <c r="Q1052"/>
    </row>
    <row r="1053" spans="5:17" x14ac:dyDescent="0.2">
      <c r="E1053"/>
      <c r="F1053"/>
      <c r="J1053"/>
      <c r="P1053"/>
      <c r="Q1053"/>
    </row>
    <row r="1054" spans="5:17" x14ac:dyDescent="0.2">
      <c r="E1054"/>
      <c r="F1054"/>
      <c r="J1054"/>
      <c r="P1054"/>
      <c r="Q1054"/>
    </row>
    <row r="1055" spans="5:17" x14ac:dyDescent="0.2">
      <c r="E1055"/>
      <c r="F1055"/>
      <c r="J1055"/>
      <c r="P1055"/>
      <c r="Q1055"/>
    </row>
    <row r="1056" spans="5:17" x14ac:dyDescent="0.2">
      <c r="E1056"/>
      <c r="F1056"/>
      <c r="J1056"/>
      <c r="P1056"/>
      <c r="Q1056"/>
    </row>
    <row r="1057" spans="5:17" x14ac:dyDescent="0.2">
      <c r="E1057"/>
      <c r="F1057"/>
      <c r="J1057"/>
      <c r="P1057"/>
      <c r="Q1057"/>
    </row>
    <row r="1058" spans="5:17" x14ac:dyDescent="0.2">
      <c r="E1058"/>
      <c r="F1058"/>
      <c r="J1058"/>
      <c r="P1058"/>
      <c r="Q1058"/>
    </row>
    <row r="1059" spans="5:17" x14ac:dyDescent="0.2">
      <c r="E1059"/>
      <c r="F1059"/>
      <c r="J1059"/>
      <c r="P1059"/>
      <c r="Q1059"/>
    </row>
    <row r="1060" spans="5:17" x14ac:dyDescent="0.2">
      <c r="E1060"/>
      <c r="F1060"/>
      <c r="J1060"/>
      <c r="P1060"/>
      <c r="Q1060"/>
    </row>
    <row r="1061" spans="5:17" x14ac:dyDescent="0.2">
      <c r="E1061"/>
      <c r="F1061"/>
      <c r="J1061"/>
      <c r="P1061"/>
      <c r="Q1061"/>
    </row>
    <row r="1062" spans="5:17" x14ac:dyDescent="0.2">
      <c r="E1062"/>
      <c r="F1062"/>
      <c r="J1062"/>
      <c r="P1062"/>
      <c r="Q1062"/>
    </row>
    <row r="1063" spans="5:17" x14ac:dyDescent="0.2">
      <c r="E1063"/>
      <c r="F1063"/>
      <c r="J1063"/>
      <c r="P1063"/>
      <c r="Q1063"/>
    </row>
    <row r="1064" spans="5:17" x14ac:dyDescent="0.2">
      <c r="E1064"/>
      <c r="F1064"/>
      <c r="J1064"/>
      <c r="P1064"/>
      <c r="Q1064"/>
    </row>
    <row r="1065" spans="5:17" x14ac:dyDescent="0.2">
      <c r="E1065"/>
      <c r="F1065"/>
      <c r="J1065"/>
      <c r="P1065"/>
      <c r="Q1065"/>
    </row>
    <row r="1066" spans="5:17" x14ac:dyDescent="0.2">
      <c r="E1066"/>
      <c r="F1066"/>
      <c r="J1066"/>
      <c r="P1066"/>
      <c r="Q1066"/>
    </row>
    <row r="1067" spans="5:17" x14ac:dyDescent="0.2">
      <c r="E1067"/>
      <c r="F1067"/>
      <c r="J1067"/>
      <c r="P1067"/>
      <c r="Q1067"/>
    </row>
    <row r="1068" spans="5:17" x14ac:dyDescent="0.2">
      <c r="E1068"/>
      <c r="F1068"/>
      <c r="J1068"/>
      <c r="P1068"/>
      <c r="Q1068"/>
    </row>
    <row r="1069" spans="5:17" x14ac:dyDescent="0.2">
      <c r="E1069"/>
      <c r="F1069"/>
      <c r="J1069"/>
      <c r="P1069"/>
      <c r="Q1069"/>
    </row>
    <row r="1070" spans="5:17" x14ac:dyDescent="0.2">
      <c r="E1070"/>
      <c r="F1070"/>
      <c r="J1070"/>
      <c r="P1070"/>
      <c r="Q1070"/>
    </row>
    <row r="1071" spans="5:17" x14ac:dyDescent="0.2">
      <c r="E1071"/>
      <c r="F1071"/>
      <c r="J1071"/>
      <c r="P1071"/>
      <c r="Q1071"/>
    </row>
    <row r="1072" spans="5:17" x14ac:dyDescent="0.2">
      <c r="E1072"/>
      <c r="F1072"/>
      <c r="J1072"/>
      <c r="P1072"/>
      <c r="Q1072"/>
    </row>
    <row r="1073" spans="5:17" x14ac:dyDescent="0.2">
      <c r="E1073"/>
      <c r="F1073"/>
      <c r="J1073"/>
      <c r="P1073"/>
      <c r="Q1073"/>
    </row>
    <row r="1074" spans="5:17" x14ac:dyDescent="0.2">
      <c r="E1074"/>
      <c r="F1074"/>
      <c r="J1074"/>
      <c r="P1074"/>
      <c r="Q1074"/>
    </row>
    <row r="1075" spans="5:17" x14ac:dyDescent="0.2">
      <c r="E1075"/>
      <c r="F1075"/>
      <c r="J1075"/>
      <c r="P1075"/>
      <c r="Q1075"/>
    </row>
    <row r="1076" spans="5:17" x14ac:dyDescent="0.2">
      <c r="E1076"/>
      <c r="F1076"/>
      <c r="J1076"/>
      <c r="P1076"/>
      <c r="Q1076"/>
    </row>
    <row r="1077" spans="5:17" x14ac:dyDescent="0.2">
      <c r="E1077"/>
      <c r="F1077"/>
      <c r="J1077"/>
      <c r="P1077"/>
      <c r="Q1077"/>
    </row>
    <row r="1078" spans="5:17" x14ac:dyDescent="0.2">
      <c r="E1078"/>
      <c r="F1078"/>
      <c r="J1078"/>
      <c r="P1078"/>
      <c r="Q1078"/>
    </row>
    <row r="1079" spans="5:17" x14ac:dyDescent="0.2">
      <c r="E1079"/>
      <c r="F1079"/>
      <c r="J1079"/>
      <c r="P1079"/>
      <c r="Q1079"/>
    </row>
    <row r="1080" spans="5:17" x14ac:dyDescent="0.2">
      <c r="E1080"/>
      <c r="F1080"/>
      <c r="J1080"/>
      <c r="P1080"/>
      <c r="Q1080"/>
    </row>
    <row r="1081" spans="5:17" x14ac:dyDescent="0.2">
      <c r="E1081"/>
      <c r="F1081"/>
      <c r="J1081"/>
      <c r="P1081"/>
      <c r="Q1081"/>
    </row>
    <row r="1082" spans="5:17" x14ac:dyDescent="0.2">
      <c r="E1082"/>
      <c r="F1082"/>
      <c r="J1082"/>
      <c r="P1082"/>
      <c r="Q1082"/>
    </row>
    <row r="1083" spans="5:17" x14ac:dyDescent="0.2">
      <c r="E1083"/>
      <c r="F1083"/>
      <c r="J1083"/>
      <c r="P1083"/>
      <c r="Q1083"/>
    </row>
    <row r="1084" spans="5:17" x14ac:dyDescent="0.2">
      <c r="E1084"/>
      <c r="F1084"/>
      <c r="J1084"/>
      <c r="P1084"/>
      <c r="Q1084"/>
    </row>
    <row r="1085" spans="5:17" x14ac:dyDescent="0.2">
      <c r="E1085"/>
      <c r="F1085"/>
      <c r="J1085"/>
      <c r="P1085"/>
      <c r="Q1085"/>
    </row>
    <row r="1086" spans="5:17" x14ac:dyDescent="0.2">
      <c r="E1086"/>
      <c r="F1086"/>
      <c r="J1086"/>
      <c r="P1086"/>
      <c r="Q1086"/>
    </row>
    <row r="1087" spans="5:17" x14ac:dyDescent="0.2">
      <c r="E1087"/>
      <c r="F1087"/>
      <c r="J1087"/>
      <c r="P1087"/>
      <c r="Q1087"/>
    </row>
    <row r="1088" spans="5:17" x14ac:dyDescent="0.2">
      <c r="E1088"/>
      <c r="F1088"/>
      <c r="J1088"/>
      <c r="P1088"/>
      <c r="Q1088"/>
    </row>
  </sheetData>
  <phoneticPr fontId="0" type="noConversion"/>
  <pageMargins left="0.75" right="0.75" top="1" bottom="1" header="0.5" footer="0.5"/>
  <pageSetup scale="75" orientation="portrait" horizontalDpi="300" verticalDpi="300" r:id="rId1"/>
  <headerFooter alignWithMargins="0">
    <oddHeader xml:space="preserve">&amp;R&amp;D&amp;LReclaim 7.0 Project: Blank                    </oddHeader>
    <oddFooter>&amp;L&amp;F&amp;R&amp;P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72"/>
  <sheetViews>
    <sheetView topLeftCell="A71" zoomScale="75" zoomScaleNormal="75" workbookViewId="0"/>
  </sheetViews>
  <sheetFormatPr defaultColWidth="8.44140625" defaultRowHeight="12.75" x14ac:dyDescent="0.2"/>
  <cols>
    <col min="1" max="1" width="5.6640625" style="7" customWidth="1"/>
    <col min="2" max="2" width="22.77734375" style="29" customWidth="1"/>
    <col min="3" max="3" width="1.5546875" style="7" customWidth="1"/>
    <col min="4" max="4" width="6.5546875" style="7" customWidth="1"/>
    <col min="5" max="5" width="7.109375" style="7" customWidth="1"/>
    <col min="6" max="6" width="7.21875" style="15" customWidth="1"/>
    <col min="7" max="7" width="8.109375" style="15" customWidth="1"/>
    <col min="8" max="8" width="10.88671875" style="15" customWidth="1"/>
    <col min="9" max="9" width="1.44140625" style="7" customWidth="1"/>
    <col min="10" max="10" width="34.33203125" style="7" customWidth="1"/>
    <col min="11" max="16384" width="8.44140625" style="7"/>
  </cols>
  <sheetData>
    <row r="1" spans="1:10" ht="22.5" customHeight="1" x14ac:dyDescent="0.25">
      <c r="A1" s="131" t="s">
        <v>471</v>
      </c>
    </row>
    <row r="2" spans="1:10" ht="18" x14ac:dyDescent="0.25">
      <c r="A2" s="131"/>
      <c r="C2" s="11"/>
      <c r="D2" s="13" t="s">
        <v>452</v>
      </c>
      <c r="F2" t="s">
        <v>356</v>
      </c>
      <c r="G2" t="s">
        <v>356</v>
      </c>
      <c r="H2"/>
      <c r="I2" s="3"/>
      <c r="J2" s="432"/>
    </row>
    <row r="3" spans="1:10" ht="18" x14ac:dyDescent="0.25">
      <c r="A3" s="131"/>
      <c r="C3" s="11"/>
      <c r="D3" s="12"/>
      <c r="F3" t="s">
        <v>356</v>
      </c>
      <c r="G3" t="s">
        <v>356</v>
      </c>
      <c r="H3" t="s">
        <v>356</v>
      </c>
      <c r="I3" s="31"/>
      <c r="J3" s="433"/>
    </row>
    <row r="4" spans="1:10" ht="26.25" thickBot="1" x14ac:dyDescent="0.25">
      <c r="A4" s="35" t="s">
        <v>71</v>
      </c>
      <c r="B4" s="36" t="s">
        <v>72</v>
      </c>
      <c r="C4" s="37"/>
      <c r="D4" s="35" t="s">
        <v>73</v>
      </c>
      <c r="E4" s="35" t="s">
        <v>5</v>
      </c>
      <c r="F4" s="37" t="s">
        <v>74</v>
      </c>
      <c r="G4" s="37" t="s">
        <v>75</v>
      </c>
      <c r="H4" s="37" t="s">
        <v>76</v>
      </c>
      <c r="J4" s="114" t="s">
        <v>77</v>
      </c>
    </row>
    <row r="5" spans="1:10" ht="15" customHeight="1" x14ac:dyDescent="0.2">
      <c r="A5" s="32"/>
      <c r="B5" s="33"/>
      <c r="C5" s="32"/>
      <c r="D5" s="32"/>
      <c r="E5" s="32"/>
      <c r="F5" s="34" t="s">
        <v>356</v>
      </c>
      <c r="G5" s="34" t="s">
        <v>356</v>
      </c>
      <c r="H5" s="34" t="s">
        <v>356</v>
      </c>
    </row>
    <row r="6" spans="1:10" ht="15" customHeight="1" x14ac:dyDescent="0.25">
      <c r="A6" s="99" t="s">
        <v>455</v>
      </c>
      <c r="B6" s="86"/>
      <c r="C6" s="67"/>
      <c r="D6" s="67"/>
      <c r="E6" s="65"/>
      <c r="F6" s="267"/>
      <c r="G6" s="267"/>
      <c r="H6" s="267"/>
      <c r="J6" s="111"/>
    </row>
    <row r="7" spans="1:10" ht="15" customHeight="1" x14ac:dyDescent="0.25">
      <c r="A7" s="436"/>
      <c r="B7" s="110"/>
      <c r="C7" s="60"/>
      <c r="D7" s="59" t="s">
        <v>162</v>
      </c>
      <c r="E7" s="59" t="s">
        <v>695</v>
      </c>
      <c r="F7" s="132">
        <v>100</v>
      </c>
      <c r="G7" s="132">
        <v>175</v>
      </c>
      <c r="H7" s="132"/>
      <c r="J7" s="111"/>
    </row>
    <row r="8" spans="1:10" ht="15" customHeight="1" x14ac:dyDescent="0.25">
      <c r="A8" s="99" t="s">
        <v>462</v>
      </c>
      <c r="B8" s="86"/>
      <c r="C8" s="67"/>
      <c r="D8" s="67"/>
      <c r="E8" s="67"/>
      <c r="F8" s="104" t="s">
        <v>356</v>
      </c>
      <c r="G8" s="104" t="s">
        <v>356</v>
      </c>
      <c r="H8" s="104" t="s">
        <v>356</v>
      </c>
    </row>
    <row r="9" spans="1:10" ht="15" customHeight="1" x14ac:dyDescent="0.2">
      <c r="A9" s="13"/>
      <c r="B9" s="27" t="s">
        <v>136</v>
      </c>
      <c r="C9" s="12"/>
      <c r="D9" s="12" t="s">
        <v>137</v>
      </c>
      <c r="E9" s="12" t="s">
        <v>40</v>
      </c>
      <c r="F9" s="115">
        <v>25.6</v>
      </c>
      <c r="G9" s="115">
        <v>51.2</v>
      </c>
      <c r="H9" s="103"/>
      <c r="J9" s="7" t="s">
        <v>696</v>
      </c>
    </row>
    <row r="10" spans="1:10" ht="15" customHeight="1" x14ac:dyDescent="0.25">
      <c r="A10" s="87" t="s">
        <v>138</v>
      </c>
      <c r="B10" s="86"/>
      <c r="C10" s="67"/>
      <c r="D10" s="67"/>
      <c r="E10" s="67"/>
      <c r="F10" s="104" t="s">
        <v>356</v>
      </c>
      <c r="G10" s="104" t="s">
        <v>356</v>
      </c>
      <c r="H10" s="104" t="s">
        <v>356</v>
      </c>
      <c r="J10" s="7" t="s">
        <v>939</v>
      </c>
    </row>
    <row r="11" spans="1:10" ht="15" customHeight="1" x14ac:dyDescent="0.2">
      <c r="A11" s="13"/>
      <c r="B11" s="113" t="s">
        <v>697</v>
      </c>
      <c r="C11" s="12"/>
      <c r="D11" s="5" t="s">
        <v>698</v>
      </c>
      <c r="E11" s="12" t="s">
        <v>40</v>
      </c>
      <c r="F11" s="115">
        <v>27.5</v>
      </c>
      <c r="G11" s="115">
        <v>41</v>
      </c>
      <c r="H11" s="115"/>
    </row>
    <row r="12" spans="1:10" ht="15" customHeight="1" x14ac:dyDescent="0.2">
      <c r="A12" s="13"/>
      <c r="B12" s="27" t="s">
        <v>17</v>
      </c>
      <c r="C12" s="12"/>
      <c r="D12" s="12" t="s">
        <v>139</v>
      </c>
      <c r="E12" s="5" t="s">
        <v>40</v>
      </c>
      <c r="F12" s="115">
        <v>40</v>
      </c>
      <c r="G12" s="115">
        <v>65</v>
      </c>
      <c r="H12" s="115">
        <v>6</v>
      </c>
      <c r="J12" s="7" t="s">
        <v>924</v>
      </c>
    </row>
    <row r="13" spans="1:10" ht="15" customHeight="1" x14ac:dyDescent="0.2">
      <c r="A13" s="13"/>
      <c r="B13" s="27" t="s">
        <v>140</v>
      </c>
      <c r="C13" s="12"/>
      <c r="D13" s="12" t="s">
        <v>141</v>
      </c>
      <c r="E13" s="12" t="s">
        <v>40</v>
      </c>
      <c r="F13" s="115">
        <v>45</v>
      </c>
      <c r="G13" s="115">
        <v>65</v>
      </c>
      <c r="H13" s="115"/>
    </row>
    <row r="14" spans="1:10" ht="15" customHeight="1" x14ac:dyDescent="0.2">
      <c r="A14" s="13"/>
      <c r="B14" s="113" t="s">
        <v>699</v>
      </c>
      <c r="C14" s="12"/>
      <c r="D14" s="12" t="s">
        <v>142</v>
      </c>
      <c r="E14" s="12" t="s">
        <v>40</v>
      </c>
      <c r="F14" s="115">
        <v>67</v>
      </c>
      <c r="G14" s="115">
        <v>100</v>
      </c>
      <c r="H14" s="115"/>
    </row>
    <row r="15" spans="1:10" ht="15" customHeight="1" x14ac:dyDescent="0.25">
      <c r="A15" s="87" t="s">
        <v>115</v>
      </c>
      <c r="B15" s="86"/>
      <c r="C15" s="67"/>
      <c r="D15" s="67"/>
      <c r="E15" s="67"/>
      <c r="F15" s="104" t="s">
        <v>356</v>
      </c>
      <c r="G15" s="104" t="s">
        <v>356</v>
      </c>
      <c r="H15" s="104" t="s">
        <v>356</v>
      </c>
    </row>
    <row r="16" spans="1:10" ht="15" customHeight="1" x14ac:dyDescent="0.2">
      <c r="A16" s="13"/>
      <c r="B16" s="113" t="s">
        <v>700</v>
      </c>
      <c r="C16" s="12"/>
      <c r="D16" s="12" t="s">
        <v>116</v>
      </c>
      <c r="E16" s="12" t="s">
        <v>10</v>
      </c>
      <c r="F16" s="115">
        <v>426.5</v>
      </c>
      <c r="G16" s="115">
        <v>639.75</v>
      </c>
      <c r="H16" s="103"/>
      <c r="J16" s="7" t="s">
        <v>703</v>
      </c>
    </row>
    <row r="17" spans="1:10" ht="15" customHeight="1" x14ac:dyDescent="0.2">
      <c r="A17" s="13"/>
      <c r="B17" s="113" t="s">
        <v>701</v>
      </c>
      <c r="C17" s="12"/>
      <c r="D17" s="12" t="s">
        <v>117</v>
      </c>
      <c r="E17" s="12" t="s">
        <v>10</v>
      </c>
      <c r="F17" s="115">
        <v>353.5</v>
      </c>
      <c r="G17" s="115">
        <v>530.25</v>
      </c>
      <c r="H17" s="103">
        <v>2130</v>
      </c>
      <c r="J17" s="7" t="s">
        <v>702</v>
      </c>
    </row>
    <row r="18" spans="1:10" ht="15" customHeight="1" x14ac:dyDescent="0.25">
      <c r="A18" s="87" t="s">
        <v>149</v>
      </c>
      <c r="B18" s="86"/>
      <c r="C18" s="67"/>
      <c r="D18" s="67"/>
      <c r="E18" s="67"/>
      <c r="F18" s="268" t="s">
        <v>356</v>
      </c>
      <c r="G18" s="268" t="s">
        <v>356</v>
      </c>
      <c r="H18" s="268" t="s">
        <v>356</v>
      </c>
    </row>
    <row r="19" spans="1:10" ht="15" customHeight="1" x14ac:dyDescent="0.2">
      <c r="A19" s="13"/>
      <c r="B19" s="113" t="s">
        <v>932</v>
      </c>
      <c r="C19" s="12"/>
      <c r="D19" s="5" t="s">
        <v>933</v>
      </c>
      <c r="E19" s="5" t="s">
        <v>9</v>
      </c>
      <c r="F19" s="115">
        <v>7500</v>
      </c>
      <c r="G19" s="115"/>
      <c r="H19" s="103"/>
      <c r="J19" s="7" t="s">
        <v>704</v>
      </c>
    </row>
    <row r="20" spans="1:10" ht="15" customHeight="1" x14ac:dyDescent="0.2">
      <c r="A20" s="13"/>
      <c r="B20" s="113" t="s">
        <v>932</v>
      </c>
      <c r="C20" s="12"/>
      <c r="D20" s="5" t="s">
        <v>934</v>
      </c>
      <c r="E20" s="5" t="s">
        <v>9</v>
      </c>
      <c r="F20" s="115">
        <v>50000</v>
      </c>
      <c r="G20" s="115"/>
      <c r="H20" s="103"/>
      <c r="J20" s="7" t="s">
        <v>704</v>
      </c>
    </row>
    <row r="21" spans="1:10" ht="15" customHeight="1" x14ac:dyDescent="0.2">
      <c r="A21" s="13"/>
      <c r="B21" s="27" t="s">
        <v>150</v>
      </c>
      <c r="C21" s="12"/>
      <c r="D21" s="12" t="s">
        <v>151</v>
      </c>
      <c r="E21" s="12" t="s">
        <v>10</v>
      </c>
      <c r="F21" s="115">
        <v>47</v>
      </c>
      <c r="G21" s="115">
        <v>146</v>
      </c>
      <c r="H21" s="103"/>
    </row>
    <row r="22" spans="1:10" ht="15" customHeight="1" x14ac:dyDescent="0.25">
      <c r="A22" s="87" t="s">
        <v>133</v>
      </c>
      <c r="B22" s="86"/>
      <c r="C22" s="67"/>
      <c r="D22" s="67"/>
      <c r="E22" s="67"/>
      <c r="F22" s="104" t="s">
        <v>356</v>
      </c>
      <c r="G22" s="104" t="s">
        <v>356</v>
      </c>
      <c r="H22" s="104" t="s">
        <v>356</v>
      </c>
    </row>
    <row r="23" spans="1:10" ht="15" customHeight="1" x14ac:dyDescent="0.2">
      <c r="A23" s="13"/>
      <c r="B23" s="113" t="s">
        <v>350</v>
      </c>
      <c r="C23" s="12"/>
      <c r="D23" s="12" t="s">
        <v>134</v>
      </c>
      <c r="E23" s="12" t="s">
        <v>10</v>
      </c>
      <c r="F23" s="115">
        <v>1.05</v>
      </c>
      <c r="G23" s="115">
        <v>2.4</v>
      </c>
      <c r="H23" s="103"/>
      <c r="J23" s="7" t="s">
        <v>705</v>
      </c>
    </row>
    <row r="24" spans="1:10" ht="15" customHeight="1" x14ac:dyDescent="0.2">
      <c r="A24" s="13"/>
      <c r="B24" s="113" t="s">
        <v>351</v>
      </c>
      <c r="C24" s="12"/>
      <c r="D24" s="12" t="s">
        <v>135</v>
      </c>
      <c r="E24" s="12" t="s">
        <v>10</v>
      </c>
      <c r="F24" s="115">
        <v>0.95</v>
      </c>
      <c r="G24" s="115">
        <v>3.8</v>
      </c>
      <c r="H24" s="103"/>
      <c r="J24" s="7" t="s">
        <v>706</v>
      </c>
    </row>
    <row r="25" spans="1:10" ht="15" customHeight="1" x14ac:dyDescent="0.25">
      <c r="A25" s="99" t="s">
        <v>714</v>
      </c>
      <c r="B25" s="86"/>
      <c r="C25" s="67"/>
      <c r="D25" s="67"/>
      <c r="E25" s="67"/>
      <c r="F25" s="74" t="s">
        <v>356</v>
      </c>
      <c r="G25" s="74" t="s">
        <v>356</v>
      </c>
      <c r="H25" s="74" t="s">
        <v>356</v>
      </c>
    </row>
    <row r="26" spans="1:10" ht="15" customHeight="1" x14ac:dyDescent="0.2">
      <c r="A26" s="13"/>
      <c r="B26" s="113" t="s">
        <v>707</v>
      </c>
      <c r="C26" s="12"/>
      <c r="D26" s="12" t="s">
        <v>78</v>
      </c>
      <c r="E26" s="12" t="s">
        <v>10</v>
      </c>
      <c r="F26" s="115">
        <v>11.4</v>
      </c>
      <c r="G26" s="115">
        <v>17.05</v>
      </c>
      <c r="H26" s="103"/>
      <c r="J26" s="7" t="s">
        <v>710</v>
      </c>
    </row>
    <row r="27" spans="1:10" ht="15" customHeight="1" x14ac:dyDescent="0.2">
      <c r="A27" s="13"/>
      <c r="B27" s="113" t="s">
        <v>708</v>
      </c>
      <c r="C27" s="12"/>
      <c r="D27" s="12" t="s">
        <v>79</v>
      </c>
      <c r="E27" s="12" t="s">
        <v>10</v>
      </c>
      <c r="F27" s="115">
        <v>12.05</v>
      </c>
      <c r="G27" s="115">
        <v>17.8</v>
      </c>
      <c r="H27" s="103"/>
    </row>
    <row r="28" spans="1:10" ht="15" customHeight="1" x14ac:dyDescent="0.2">
      <c r="A28" s="13"/>
      <c r="B28" s="27" t="s">
        <v>80</v>
      </c>
      <c r="C28" s="12"/>
      <c r="D28" s="12" t="s">
        <v>81</v>
      </c>
      <c r="E28" s="12" t="s">
        <v>10</v>
      </c>
      <c r="F28" s="115">
        <v>12.05</v>
      </c>
      <c r="G28" s="115">
        <v>17.8</v>
      </c>
      <c r="H28" s="103"/>
    </row>
    <row r="29" spans="1:10" ht="15" customHeight="1" x14ac:dyDescent="0.2">
      <c r="A29" s="13"/>
      <c r="B29" s="113" t="s">
        <v>709</v>
      </c>
      <c r="C29" s="12"/>
      <c r="D29" s="12" t="s">
        <v>82</v>
      </c>
      <c r="E29" s="12" t="s">
        <v>10</v>
      </c>
      <c r="F29" s="115">
        <v>12.5</v>
      </c>
      <c r="G29" s="115">
        <v>30.75</v>
      </c>
      <c r="H29" s="103"/>
    </row>
    <row r="30" spans="1:10" ht="15" customHeight="1" x14ac:dyDescent="0.2">
      <c r="A30" s="13"/>
      <c r="B30" s="113" t="s">
        <v>711</v>
      </c>
      <c r="C30" s="12"/>
      <c r="D30" s="12" t="s">
        <v>83</v>
      </c>
      <c r="E30" s="12" t="s">
        <v>10</v>
      </c>
      <c r="F30" s="115"/>
      <c r="G30" s="7"/>
      <c r="H30" s="103"/>
    </row>
    <row r="31" spans="1:10" ht="15" customHeight="1" x14ac:dyDescent="0.25">
      <c r="A31" s="99" t="s">
        <v>715</v>
      </c>
      <c r="B31" s="86"/>
      <c r="C31" s="67"/>
      <c r="D31" s="67"/>
      <c r="E31" s="67"/>
      <c r="F31" s="104" t="s">
        <v>356</v>
      </c>
      <c r="G31" s="104" t="s">
        <v>356</v>
      </c>
      <c r="H31" s="104" t="s">
        <v>356</v>
      </c>
      <c r="J31" s="7" t="s">
        <v>713</v>
      </c>
    </row>
    <row r="32" spans="1:10" ht="15" customHeight="1" x14ac:dyDescent="0.2">
      <c r="A32" s="13"/>
      <c r="B32" s="113" t="s">
        <v>707</v>
      </c>
      <c r="C32" s="12"/>
      <c r="D32" s="12" t="s">
        <v>84</v>
      </c>
      <c r="E32" s="12" t="s">
        <v>10</v>
      </c>
      <c r="F32" s="115">
        <v>12.05</v>
      </c>
      <c r="G32" s="115">
        <v>17.8</v>
      </c>
      <c r="H32" s="117"/>
      <c r="J32" s="7" t="s">
        <v>719</v>
      </c>
    </row>
    <row r="33" spans="1:10" ht="15" customHeight="1" x14ac:dyDescent="0.2">
      <c r="A33" s="13"/>
      <c r="B33" s="113" t="s">
        <v>708</v>
      </c>
      <c r="C33" s="12"/>
      <c r="D33" s="12" t="s">
        <v>85</v>
      </c>
      <c r="E33" s="12" t="s">
        <v>10</v>
      </c>
      <c r="F33" s="115">
        <v>12.7</v>
      </c>
      <c r="G33" s="115">
        <v>18.399999999999999</v>
      </c>
      <c r="H33" s="117"/>
    </row>
    <row r="34" spans="1:10" ht="15" customHeight="1" x14ac:dyDescent="0.2">
      <c r="A34" s="13"/>
      <c r="B34" s="113" t="s">
        <v>86</v>
      </c>
      <c r="C34" s="12"/>
      <c r="D34" s="12" t="s">
        <v>87</v>
      </c>
      <c r="E34" s="12" t="s">
        <v>10</v>
      </c>
      <c r="F34" s="115">
        <v>12.7</v>
      </c>
      <c r="G34" s="115">
        <v>18.399999999999999</v>
      </c>
      <c r="H34" s="117"/>
      <c r="J34" s="7" t="s">
        <v>716</v>
      </c>
    </row>
    <row r="35" spans="1:10" ht="15" customHeight="1" x14ac:dyDescent="0.2">
      <c r="A35" s="13"/>
      <c r="B35" s="113" t="s">
        <v>712</v>
      </c>
      <c r="C35" s="12"/>
      <c r="D35" s="12" t="s">
        <v>88</v>
      </c>
      <c r="E35" s="12" t="s">
        <v>10</v>
      </c>
      <c r="F35" s="115">
        <v>13.5</v>
      </c>
      <c r="G35" s="115">
        <v>19.2</v>
      </c>
      <c r="H35" s="117"/>
      <c r="J35" s="7" t="s">
        <v>716</v>
      </c>
    </row>
    <row r="36" spans="1:10" ht="15" customHeight="1" x14ac:dyDescent="0.2">
      <c r="A36" s="13"/>
      <c r="B36" s="113" t="s">
        <v>711</v>
      </c>
      <c r="C36" s="12"/>
      <c r="D36" s="12" t="s">
        <v>89</v>
      </c>
      <c r="E36" s="12" t="s">
        <v>10</v>
      </c>
      <c r="F36" s="115"/>
      <c r="G36" s="115"/>
      <c r="H36" s="115">
        <v>175</v>
      </c>
      <c r="J36" s="7" t="s">
        <v>720</v>
      </c>
    </row>
    <row r="37" spans="1:10" ht="15" customHeight="1" x14ac:dyDescent="0.25">
      <c r="A37" s="99" t="s">
        <v>453</v>
      </c>
      <c r="B37" s="86"/>
      <c r="C37" s="67"/>
      <c r="D37" s="67"/>
      <c r="E37" s="67"/>
      <c r="F37" s="104" t="s">
        <v>356</v>
      </c>
      <c r="G37" s="104" t="s">
        <v>356</v>
      </c>
      <c r="H37" s="104" t="s">
        <v>356</v>
      </c>
    </row>
    <row r="38" spans="1:10" ht="15" customHeight="1" x14ac:dyDescent="0.2">
      <c r="A38" s="13"/>
      <c r="B38" s="113" t="s">
        <v>717</v>
      </c>
      <c r="C38" s="12"/>
      <c r="D38" s="12" t="s">
        <v>129</v>
      </c>
      <c r="E38" s="12" t="s">
        <v>10</v>
      </c>
      <c r="F38" s="115">
        <v>13.5</v>
      </c>
      <c r="G38" s="115">
        <v>17.75</v>
      </c>
      <c r="H38" s="103"/>
      <c r="J38" s="7" t="s">
        <v>721</v>
      </c>
    </row>
    <row r="39" spans="1:10" ht="15" customHeight="1" x14ac:dyDescent="0.2">
      <c r="A39" s="13"/>
      <c r="B39" s="113" t="s">
        <v>718</v>
      </c>
      <c r="C39" s="12"/>
      <c r="D39" s="12" t="s">
        <v>130</v>
      </c>
      <c r="E39" s="12" t="s">
        <v>10</v>
      </c>
      <c r="F39" s="115">
        <v>14.2</v>
      </c>
      <c r="G39" s="115">
        <v>20.65</v>
      </c>
      <c r="H39" s="103"/>
    </row>
    <row r="40" spans="1:10" ht="15" customHeight="1" x14ac:dyDescent="0.2">
      <c r="A40" s="13"/>
      <c r="B40" s="434" t="s">
        <v>722</v>
      </c>
      <c r="C40" s="12"/>
      <c r="D40" s="12" t="s">
        <v>131</v>
      </c>
      <c r="E40" s="12" t="s">
        <v>10</v>
      </c>
      <c r="F40" s="132">
        <v>7</v>
      </c>
      <c r="G40" s="132"/>
      <c r="H40" s="103"/>
      <c r="J40" s="7" t="s">
        <v>937</v>
      </c>
    </row>
    <row r="41" spans="1:10" ht="15" customHeight="1" x14ac:dyDescent="0.2">
      <c r="A41" s="13"/>
      <c r="B41" s="434" t="s">
        <v>723</v>
      </c>
      <c r="C41" s="12"/>
      <c r="D41" s="12" t="s">
        <v>132</v>
      </c>
      <c r="E41" s="12" t="s">
        <v>10</v>
      </c>
      <c r="F41" s="132">
        <v>7.6</v>
      </c>
      <c r="G41" s="132"/>
      <c r="H41" s="103"/>
    </row>
    <row r="42" spans="1:10" ht="15" customHeight="1" x14ac:dyDescent="0.2">
      <c r="A42" s="13"/>
      <c r="B42" s="113" t="s">
        <v>711</v>
      </c>
      <c r="C42" s="12"/>
      <c r="D42" s="5" t="s">
        <v>938</v>
      </c>
      <c r="E42" s="12" t="s">
        <v>10</v>
      </c>
      <c r="F42" s="115"/>
      <c r="G42" s="7"/>
      <c r="H42" s="103"/>
    </row>
    <row r="43" spans="1:10" ht="15" customHeight="1" x14ac:dyDescent="0.25">
      <c r="A43" s="99" t="s">
        <v>724</v>
      </c>
      <c r="B43" s="86"/>
      <c r="C43" s="67"/>
      <c r="D43" s="67"/>
      <c r="E43" s="67"/>
      <c r="F43" s="104" t="s">
        <v>356</v>
      </c>
      <c r="G43" s="104" t="s">
        <v>356</v>
      </c>
      <c r="H43" s="104" t="s">
        <v>356</v>
      </c>
    </row>
    <row r="44" spans="1:10" ht="15" customHeight="1" x14ac:dyDescent="0.25">
      <c r="A44" s="109"/>
      <c r="B44" s="110" t="s">
        <v>340</v>
      </c>
      <c r="C44" s="60"/>
      <c r="D44" s="60" t="s">
        <v>341</v>
      </c>
      <c r="E44" s="60" t="s">
        <v>40</v>
      </c>
      <c r="F44" s="115">
        <v>3.4</v>
      </c>
      <c r="G44" s="132">
        <v>5</v>
      </c>
      <c r="H44" s="116" t="s">
        <v>356</v>
      </c>
      <c r="I44" s="111"/>
    </row>
    <row r="45" spans="1:10" ht="15" customHeight="1" x14ac:dyDescent="0.2">
      <c r="A45" s="13"/>
      <c r="B45" s="113" t="s">
        <v>725</v>
      </c>
      <c r="C45" s="12"/>
      <c r="D45" s="12" t="s">
        <v>90</v>
      </c>
      <c r="E45" s="12" t="s">
        <v>10</v>
      </c>
      <c r="F45" s="115">
        <v>4.3</v>
      </c>
      <c r="G45" s="115">
        <v>5.9</v>
      </c>
      <c r="H45" s="117"/>
    </row>
    <row r="46" spans="1:10" ht="15" customHeight="1" x14ac:dyDescent="0.2">
      <c r="A46" s="13"/>
      <c r="B46" s="113" t="s">
        <v>726</v>
      </c>
      <c r="C46" s="12"/>
      <c r="D46" s="12" t="s">
        <v>91</v>
      </c>
      <c r="E46" s="12" t="s">
        <v>10</v>
      </c>
      <c r="F46" s="115">
        <v>4.5999999999999996</v>
      </c>
      <c r="G46" s="115">
        <v>7.3</v>
      </c>
      <c r="H46" s="117"/>
    </row>
    <row r="47" spans="1:10" ht="15" customHeight="1" x14ac:dyDescent="0.2">
      <c r="A47" s="13"/>
      <c r="B47" s="27" t="s">
        <v>92</v>
      </c>
      <c r="C47" s="12"/>
      <c r="D47" s="12" t="s">
        <v>93</v>
      </c>
      <c r="E47" s="12" t="s">
        <v>10</v>
      </c>
      <c r="F47" s="115">
        <v>5.0999999999999996</v>
      </c>
      <c r="G47" s="115">
        <v>8.9</v>
      </c>
      <c r="H47" s="117"/>
      <c r="J47" s="7" t="s">
        <v>729</v>
      </c>
    </row>
    <row r="48" spans="1:10" ht="15" customHeight="1" x14ac:dyDescent="0.2">
      <c r="A48" s="13"/>
      <c r="B48" s="113" t="s">
        <v>727</v>
      </c>
      <c r="C48" s="12"/>
      <c r="D48" s="12" t="s">
        <v>94</v>
      </c>
      <c r="E48" s="12" t="s">
        <v>10</v>
      </c>
      <c r="F48" s="115">
        <v>5.5</v>
      </c>
      <c r="G48" s="115">
        <v>11</v>
      </c>
      <c r="H48" s="117"/>
      <c r="J48" s="7" t="s">
        <v>729</v>
      </c>
    </row>
    <row r="49" spans="1:12" ht="15" customHeight="1" x14ac:dyDescent="0.2">
      <c r="A49" s="13"/>
      <c r="B49" s="113" t="s">
        <v>711</v>
      </c>
      <c r="C49" s="12"/>
      <c r="D49" s="12" t="s">
        <v>96</v>
      </c>
      <c r="E49" s="12" t="s">
        <v>10</v>
      </c>
      <c r="F49" s="115">
        <v>3.2</v>
      </c>
      <c r="G49" s="115">
        <v>6.3</v>
      </c>
      <c r="H49" s="115" t="s">
        <v>356</v>
      </c>
      <c r="J49" s="7" t="s">
        <v>734</v>
      </c>
    </row>
    <row r="50" spans="1:12" ht="15" customHeight="1" x14ac:dyDescent="0.2">
      <c r="A50" s="13"/>
      <c r="B50" s="113" t="s">
        <v>728</v>
      </c>
      <c r="C50" s="12"/>
      <c r="D50" s="12" t="s">
        <v>97</v>
      </c>
      <c r="E50" s="12" t="s">
        <v>10</v>
      </c>
      <c r="F50" s="115">
        <v>1.35</v>
      </c>
      <c r="G50" s="115">
        <v>3.7</v>
      </c>
      <c r="H50" s="115">
        <v>15.5</v>
      </c>
      <c r="J50" s="7" t="s">
        <v>913</v>
      </c>
    </row>
    <row r="51" spans="1:12" ht="15" customHeight="1" x14ac:dyDescent="0.25">
      <c r="A51" s="99" t="s">
        <v>730</v>
      </c>
      <c r="B51" s="86"/>
      <c r="C51" s="67"/>
      <c r="D51" s="67"/>
      <c r="E51" s="67"/>
      <c r="F51" s="104" t="s">
        <v>356</v>
      </c>
      <c r="G51" s="104" t="s">
        <v>356</v>
      </c>
      <c r="H51" s="104" t="s">
        <v>356</v>
      </c>
    </row>
    <row r="52" spans="1:12" ht="15" customHeight="1" x14ac:dyDescent="0.2">
      <c r="A52" s="13"/>
      <c r="B52" s="113" t="s">
        <v>725</v>
      </c>
      <c r="C52" s="12"/>
      <c r="D52" s="12" t="s">
        <v>98</v>
      </c>
      <c r="E52" s="12" t="s">
        <v>10</v>
      </c>
      <c r="F52" s="115">
        <v>6.8</v>
      </c>
      <c r="G52" s="115">
        <v>9.3000000000000007</v>
      </c>
      <c r="H52" s="115"/>
    </row>
    <row r="53" spans="1:12" ht="15" customHeight="1" x14ac:dyDescent="0.2">
      <c r="A53" s="13"/>
      <c r="B53" s="113" t="s">
        <v>726</v>
      </c>
      <c r="C53" s="12"/>
      <c r="D53" s="12" t="s">
        <v>99</v>
      </c>
      <c r="E53" s="12" t="s">
        <v>10</v>
      </c>
      <c r="F53" s="115">
        <v>7.1</v>
      </c>
      <c r="G53" s="115">
        <v>11.75</v>
      </c>
      <c r="H53" s="115"/>
    </row>
    <row r="54" spans="1:12" ht="15" customHeight="1" x14ac:dyDescent="0.2">
      <c r="A54" s="13"/>
      <c r="B54" s="113" t="s">
        <v>100</v>
      </c>
      <c r="C54" s="12"/>
      <c r="D54" s="12" t="s">
        <v>101</v>
      </c>
      <c r="E54" s="12" t="s">
        <v>10</v>
      </c>
      <c r="F54" s="115">
        <v>8.9</v>
      </c>
      <c r="G54" s="115">
        <v>14.2</v>
      </c>
      <c r="H54" s="115"/>
      <c r="J54" s="7" t="s">
        <v>729</v>
      </c>
    </row>
    <row r="55" spans="1:12" ht="15" customHeight="1" x14ac:dyDescent="0.2">
      <c r="A55" s="13"/>
      <c r="B55" s="113" t="s">
        <v>731</v>
      </c>
      <c r="C55" s="12"/>
      <c r="D55" s="12" t="s">
        <v>102</v>
      </c>
      <c r="E55" s="12" t="s">
        <v>10</v>
      </c>
      <c r="F55" s="115">
        <v>9.3000000000000007</v>
      </c>
      <c r="G55" s="115">
        <v>23.2</v>
      </c>
      <c r="H55" s="115"/>
      <c r="J55" s="7" t="s">
        <v>732</v>
      </c>
    </row>
    <row r="56" spans="1:12" ht="15" customHeight="1" x14ac:dyDescent="0.2">
      <c r="A56" s="13"/>
      <c r="B56" s="113" t="s">
        <v>711</v>
      </c>
      <c r="C56" s="12"/>
      <c r="D56" s="12" t="s">
        <v>103</v>
      </c>
      <c r="E56" s="12" t="s">
        <v>10</v>
      </c>
      <c r="F56" s="115"/>
      <c r="G56" s="115"/>
      <c r="H56" s="115">
        <v>18.8</v>
      </c>
      <c r="J56" s="7" t="s">
        <v>733</v>
      </c>
    </row>
    <row r="57" spans="1:12" ht="15" customHeight="1" x14ac:dyDescent="0.25">
      <c r="A57" s="141" t="s">
        <v>6</v>
      </c>
      <c r="B57" s="134"/>
      <c r="C57" s="77"/>
      <c r="D57" s="77"/>
      <c r="E57" s="77"/>
      <c r="F57" s="77" t="s">
        <v>356</v>
      </c>
      <c r="G57" s="77" t="s">
        <v>356</v>
      </c>
      <c r="H57" s="135" t="s">
        <v>356</v>
      </c>
    </row>
    <row r="58" spans="1:12" ht="15" customHeight="1" x14ac:dyDescent="0.25">
      <c r="A58" s="142"/>
      <c r="B58" s="137"/>
      <c r="C58" s="138"/>
      <c r="D58" s="236" t="s">
        <v>736</v>
      </c>
      <c r="E58" s="138" t="s">
        <v>7</v>
      </c>
      <c r="F58" s="132">
        <v>13.55</v>
      </c>
      <c r="G58" s="132">
        <v>203</v>
      </c>
      <c r="H58" s="140"/>
    </row>
    <row r="59" spans="1:12" ht="15" customHeight="1" x14ac:dyDescent="0.25">
      <c r="A59" s="99" t="s">
        <v>735</v>
      </c>
      <c r="B59" s="86"/>
      <c r="C59" s="67"/>
      <c r="D59" s="67"/>
      <c r="E59" s="67"/>
      <c r="F59" s="104" t="s">
        <v>356</v>
      </c>
      <c r="G59" s="104" t="s">
        <v>356</v>
      </c>
      <c r="H59" s="104" t="s">
        <v>356</v>
      </c>
    </row>
    <row r="60" spans="1:12" ht="15" customHeight="1" x14ac:dyDescent="0.2">
      <c r="A60" s="13"/>
      <c r="B60" s="437" t="s">
        <v>821</v>
      </c>
      <c r="C60" s="12"/>
      <c r="D60" s="5" t="s">
        <v>841</v>
      </c>
      <c r="E60" s="5" t="s">
        <v>44</v>
      </c>
      <c r="F60" s="115">
        <v>1.05</v>
      </c>
      <c r="G60" s="115">
        <v>1.4</v>
      </c>
      <c r="H60" s="103"/>
      <c r="J60" s="114"/>
      <c r="L60" s="114" t="s">
        <v>354</v>
      </c>
    </row>
    <row r="61" spans="1:12" ht="15" customHeight="1" x14ac:dyDescent="0.2">
      <c r="A61" s="13"/>
      <c r="B61" s="437" t="s">
        <v>822</v>
      </c>
      <c r="C61" s="12"/>
      <c r="D61" s="5" t="s">
        <v>842</v>
      </c>
      <c r="E61" s="5" t="s">
        <v>44</v>
      </c>
      <c r="F61" s="103">
        <v>0.99</v>
      </c>
      <c r="G61" s="103">
        <v>1.39</v>
      </c>
      <c r="H61" s="103"/>
    </row>
    <row r="62" spans="1:12" ht="15" customHeight="1" x14ac:dyDescent="0.2">
      <c r="A62" s="13"/>
      <c r="B62" s="113" t="s">
        <v>737</v>
      </c>
      <c r="C62" s="12"/>
      <c r="D62" s="5" t="s">
        <v>843</v>
      </c>
      <c r="E62" s="5" t="s">
        <v>44</v>
      </c>
      <c r="F62" s="103">
        <v>0.22</v>
      </c>
      <c r="G62" s="103">
        <v>0.42</v>
      </c>
      <c r="H62" s="103"/>
      <c r="J62" s="7" t="s">
        <v>738</v>
      </c>
    </row>
    <row r="63" spans="1:12" ht="15" customHeight="1" x14ac:dyDescent="0.2">
      <c r="A63" s="13"/>
      <c r="B63" s="113" t="s">
        <v>739</v>
      </c>
      <c r="C63" s="12"/>
      <c r="D63" s="5" t="s">
        <v>844</v>
      </c>
      <c r="E63" s="5" t="s">
        <v>426</v>
      </c>
      <c r="F63" s="103">
        <v>0.17</v>
      </c>
      <c r="G63" s="103">
        <v>0.19</v>
      </c>
      <c r="H63" s="103">
        <v>0.49</v>
      </c>
      <c r="J63" s="7" t="s">
        <v>740</v>
      </c>
    </row>
    <row r="64" spans="1:12" ht="15" customHeight="1" x14ac:dyDescent="0.25">
      <c r="A64" s="99" t="s">
        <v>352</v>
      </c>
      <c r="B64" s="86"/>
      <c r="C64" s="67"/>
      <c r="D64" s="67"/>
      <c r="E64" s="67"/>
      <c r="F64" s="104" t="s">
        <v>356</v>
      </c>
      <c r="G64" s="104" t="s">
        <v>356</v>
      </c>
      <c r="H64" s="104" t="s">
        <v>356</v>
      </c>
    </row>
    <row r="65" spans="1:13" ht="15" customHeight="1" x14ac:dyDescent="0.2">
      <c r="A65" s="12"/>
      <c r="B65" s="113" t="s">
        <v>741</v>
      </c>
      <c r="C65" s="12"/>
      <c r="D65" s="12" t="s">
        <v>104</v>
      </c>
      <c r="E65" s="5" t="s">
        <v>40</v>
      </c>
      <c r="F65" s="115">
        <v>3.44</v>
      </c>
      <c r="G65" s="115"/>
      <c r="H65" s="103"/>
      <c r="J65" s="7" t="s">
        <v>742</v>
      </c>
    </row>
    <row r="66" spans="1:13" ht="15" customHeight="1" x14ac:dyDescent="0.2">
      <c r="A66" s="12"/>
      <c r="B66" s="27" t="s">
        <v>105</v>
      </c>
      <c r="C66" s="12"/>
      <c r="D66" s="12" t="s">
        <v>106</v>
      </c>
      <c r="E66" s="5" t="s">
        <v>40</v>
      </c>
      <c r="F66" s="132">
        <v>5.75</v>
      </c>
      <c r="G66" s="132" t="s">
        <v>356</v>
      </c>
      <c r="H66" s="103"/>
    </row>
    <row r="67" spans="1:13" ht="15" customHeight="1" x14ac:dyDescent="0.2">
      <c r="A67" s="12"/>
      <c r="B67" s="27" t="s">
        <v>107</v>
      </c>
      <c r="C67" s="12"/>
      <c r="D67" s="12" t="s">
        <v>108</v>
      </c>
      <c r="E67" s="5" t="s">
        <v>40</v>
      </c>
      <c r="F67" s="132">
        <v>7.95</v>
      </c>
      <c r="G67" s="132" t="s">
        <v>356</v>
      </c>
      <c r="H67" s="103"/>
      <c r="J67" s="7" t="s">
        <v>743</v>
      </c>
    </row>
    <row r="68" spans="1:13" ht="15" customHeight="1" x14ac:dyDescent="0.2">
      <c r="A68" s="12"/>
      <c r="B68" s="27" t="s">
        <v>333</v>
      </c>
      <c r="C68" s="12"/>
      <c r="D68" s="12" t="s">
        <v>334</v>
      </c>
      <c r="E68" s="12" t="s">
        <v>40</v>
      </c>
      <c r="F68" s="132">
        <v>20.2</v>
      </c>
      <c r="G68" s="132" t="s">
        <v>356</v>
      </c>
      <c r="H68" s="103" t="s">
        <v>356</v>
      </c>
      <c r="J68" s="7" t="s">
        <v>744</v>
      </c>
    </row>
    <row r="69" spans="1:13" ht="15" customHeight="1" x14ac:dyDescent="0.2">
      <c r="A69" s="12"/>
      <c r="B69" s="27" t="s">
        <v>109</v>
      </c>
      <c r="C69" s="12"/>
      <c r="D69" s="12" t="s">
        <v>18</v>
      </c>
      <c r="E69" s="12" t="s">
        <v>40</v>
      </c>
      <c r="F69" s="146">
        <v>3.16</v>
      </c>
      <c r="G69" s="146">
        <v>14</v>
      </c>
      <c r="H69" s="103"/>
      <c r="J69" s="7" t="s">
        <v>745</v>
      </c>
    </row>
    <row r="70" spans="1:13" ht="15" customHeight="1" x14ac:dyDescent="0.2">
      <c r="A70" s="12"/>
      <c r="B70" s="27" t="s">
        <v>110</v>
      </c>
      <c r="C70" s="12"/>
      <c r="D70" s="12" t="s">
        <v>19</v>
      </c>
      <c r="E70" s="12" t="s">
        <v>22</v>
      </c>
      <c r="F70" s="146">
        <v>308.3</v>
      </c>
      <c r="G70" s="146">
        <v>348.5</v>
      </c>
      <c r="H70" s="103"/>
      <c r="J70" s="7" t="s">
        <v>111</v>
      </c>
    </row>
    <row r="71" spans="1:13" ht="15" customHeight="1" x14ac:dyDescent="0.25">
      <c r="A71" s="133" t="s">
        <v>747</v>
      </c>
      <c r="B71" s="134"/>
      <c r="C71" s="67"/>
      <c r="D71" s="67"/>
      <c r="E71" s="67"/>
      <c r="F71" s="104" t="s">
        <v>356</v>
      </c>
      <c r="G71" s="104" t="s">
        <v>356</v>
      </c>
      <c r="H71" s="104" t="s">
        <v>356</v>
      </c>
    </row>
    <row r="72" spans="1:13" s="111" customFormat="1" ht="15" customHeight="1" x14ac:dyDescent="0.2">
      <c r="A72" s="144"/>
      <c r="B72" s="144"/>
      <c r="C72" s="138"/>
      <c r="D72" s="236" t="s">
        <v>815</v>
      </c>
      <c r="E72" s="138" t="s">
        <v>10</v>
      </c>
      <c r="F72" s="139">
        <v>236.55</v>
      </c>
      <c r="G72" s="139">
        <v>286.75</v>
      </c>
      <c r="H72" s="140"/>
      <c r="J72" s="111" t="s">
        <v>746</v>
      </c>
    </row>
    <row r="73" spans="1:13" ht="15" customHeight="1" x14ac:dyDescent="0.25">
      <c r="A73" s="265" t="s">
        <v>460</v>
      </c>
      <c r="B73" s="101"/>
      <c r="C73" s="102"/>
      <c r="D73" s="269"/>
      <c r="E73" s="269"/>
      <c r="F73" s="267" t="s">
        <v>356</v>
      </c>
      <c r="G73" s="267" t="s">
        <v>356</v>
      </c>
      <c r="H73" s="267" t="s">
        <v>356</v>
      </c>
    </row>
    <row r="74" spans="1:13" ht="15" customHeight="1" x14ac:dyDescent="0.2">
      <c r="A74" s="266"/>
      <c r="B74" s="440" t="s">
        <v>940</v>
      </c>
      <c r="C74" s="28"/>
      <c r="D74" s="7" t="s">
        <v>824</v>
      </c>
      <c r="E74" s="7" t="s">
        <v>220</v>
      </c>
      <c r="F74" s="115">
        <v>125</v>
      </c>
      <c r="G74" s="115">
        <v>152</v>
      </c>
      <c r="L74" s="264"/>
      <c r="M74" s="28"/>
    </row>
    <row r="75" spans="1:13" ht="15" customHeight="1" x14ac:dyDescent="0.2">
      <c r="A75" s="266"/>
      <c r="B75" s="440" t="s">
        <v>819</v>
      </c>
      <c r="C75" s="28"/>
      <c r="D75" s="7" t="s">
        <v>825</v>
      </c>
      <c r="E75" s="7" t="s">
        <v>220</v>
      </c>
      <c r="F75" s="115">
        <v>52</v>
      </c>
      <c r="G75" s="115">
        <v>91.84</v>
      </c>
      <c r="L75" s="266"/>
      <c r="M75" s="28"/>
    </row>
    <row r="76" spans="1:13" ht="15" customHeight="1" x14ac:dyDescent="0.2">
      <c r="A76" s="266"/>
      <c r="B76" s="264" t="s">
        <v>749</v>
      </c>
      <c r="C76" s="28"/>
      <c r="D76" s="7" t="s">
        <v>826</v>
      </c>
      <c r="E76" s="7" t="s">
        <v>220</v>
      </c>
      <c r="F76" s="115">
        <v>95</v>
      </c>
      <c r="G76" s="115">
        <v>220</v>
      </c>
      <c r="L76" s="266"/>
      <c r="M76" s="28"/>
    </row>
    <row r="77" spans="1:13" ht="15" customHeight="1" x14ac:dyDescent="0.2">
      <c r="A77" s="266"/>
      <c r="B77" s="264" t="s">
        <v>217</v>
      </c>
      <c r="C77" s="28"/>
      <c r="D77" s="7" t="s">
        <v>827</v>
      </c>
      <c r="E77" s="7" t="s">
        <v>220</v>
      </c>
      <c r="F77" s="115">
        <v>74.16</v>
      </c>
      <c r="G77" s="115">
        <v>130</v>
      </c>
      <c r="L77" s="266"/>
      <c r="M77" s="28"/>
    </row>
    <row r="78" spans="1:13" ht="15" customHeight="1" x14ac:dyDescent="0.2">
      <c r="A78" s="266"/>
      <c r="B78" s="264" t="s">
        <v>820</v>
      </c>
      <c r="C78" s="28"/>
      <c r="D78" s="7" t="s">
        <v>828</v>
      </c>
      <c r="E78" s="7" t="s">
        <v>220</v>
      </c>
      <c r="F78" s="115">
        <v>36</v>
      </c>
      <c r="G78" s="115"/>
      <c r="L78" s="266"/>
      <c r="M78" s="28"/>
    </row>
    <row r="79" spans="1:13" ht="15" customHeight="1" x14ac:dyDescent="0.2">
      <c r="A79" s="266"/>
      <c r="B79" s="264" t="s">
        <v>748</v>
      </c>
      <c r="C79" s="28"/>
      <c r="D79" s="7" t="s">
        <v>829</v>
      </c>
      <c r="E79" s="7" t="s">
        <v>220</v>
      </c>
      <c r="F79" s="115">
        <v>74</v>
      </c>
      <c r="G79" s="115">
        <v>95</v>
      </c>
      <c r="L79" s="266"/>
      <c r="M79" s="28"/>
    </row>
    <row r="80" spans="1:13" x14ac:dyDescent="0.2">
      <c r="B80" s="29" t="s">
        <v>750</v>
      </c>
      <c r="D80" s="7" t="s">
        <v>830</v>
      </c>
      <c r="E80" s="7" t="s">
        <v>220</v>
      </c>
      <c r="F80" s="447">
        <v>44</v>
      </c>
      <c r="G80" s="447">
        <v>71.790000000000006</v>
      </c>
    </row>
    <row r="81" spans="1:13" ht="15" customHeight="1" x14ac:dyDescent="0.2">
      <c r="A81" s="266"/>
      <c r="B81" s="264" t="s">
        <v>751</v>
      </c>
      <c r="C81" s="28"/>
      <c r="D81" s="7" t="s">
        <v>831</v>
      </c>
      <c r="E81" s="7" t="s">
        <v>220</v>
      </c>
      <c r="F81" s="115">
        <v>41</v>
      </c>
      <c r="G81" s="115">
        <v>49.6</v>
      </c>
      <c r="L81" s="266"/>
      <c r="M81" s="28"/>
    </row>
    <row r="82" spans="1:13" ht="15" customHeight="1" x14ac:dyDescent="0.2">
      <c r="A82" s="266"/>
      <c r="B82" s="264" t="s">
        <v>752</v>
      </c>
      <c r="C82" s="28"/>
      <c r="D82" s="7" t="s">
        <v>832</v>
      </c>
      <c r="E82" s="7" t="s">
        <v>220</v>
      </c>
      <c r="F82" s="132">
        <v>31</v>
      </c>
      <c r="G82" s="132">
        <v>43.98</v>
      </c>
      <c r="L82" s="266"/>
      <c r="M82" s="28"/>
    </row>
    <row r="83" spans="1:13" ht="15" customHeight="1" x14ac:dyDescent="0.2">
      <c r="A83" s="266"/>
      <c r="B83" s="266" t="s">
        <v>218</v>
      </c>
      <c r="C83" s="28"/>
      <c r="D83" s="7" t="s">
        <v>328</v>
      </c>
      <c r="E83" s="7" t="s">
        <v>220</v>
      </c>
      <c r="F83" s="132">
        <v>41</v>
      </c>
      <c r="G83" s="132">
        <v>65</v>
      </c>
      <c r="L83" s="266"/>
      <c r="M83" s="28"/>
    </row>
    <row r="84" spans="1:13" ht="15" customHeight="1" x14ac:dyDescent="0.2">
      <c r="A84" s="266"/>
      <c r="B84" s="264" t="s">
        <v>753</v>
      </c>
      <c r="C84" s="28"/>
      <c r="D84" s="7" t="s">
        <v>754</v>
      </c>
      <c r="E84" s="7" t="s">
        <v>220</v>
      </c>
      <c r="F84" s="115">
        <v>49</v>
      </c>
      <c r="G84" s="115">
        <v>72.849999999999994</v>
      </c>
      <c r="L84" s="266"/>
      <c r="M84" s="28"/>
    </row>
    <row r="85" spans="1:13" ht="15" customHeight="1" x14ac:dyDescent="0.2">
      <c r="A85" s="266"/>
      <c r="B85" s="264" t="s">
        <v>756</v>
      </c>
      <c r="C85" s="28"/>
      <c r="D85" s="7" t="s">
        <v>755</v>
      </c>
      <c r="E85" s="7" t="s">
        <v>220</v>
      </c>
      <c r="F85" s="115">
        <v>41</v>
      </c>
      <c r="G85" s="115">
        <v>59.86</v>
      </c>
      <c r="L85" s="266"/>
      <c r="M85" s="28"/>
    </row>
    <row r="86" spans="1:13" ht="15" customHeight="1" x14ac:dyDescent="0.2">
      <c r="A86" s="266"/>
      <c r="B86" s="266" t="s">
        <v>219</v>
      </c>
      <c r="C86" s="28"/>
      <c r="D86" s="7" t="s">
        <v>329</v>
      </c>
      <c r="E86" s="7" t="s">
        <v>220</v>
      </c>
      <c r="F86" s="115">
        <v>36</v>
      </c>
      <c r="G86" s="115">
        <v>66.97</v>
      </c>
      <c r="L86" s="266"/>
      <c r="M86" s="28"/>
    </row>
    <row r="87" spans="1:13" ht="15" customHeight="1" x14ac:dyDescent="0.2">
      <c r="A87" s="264"/>
      <c r="B87" s="264" t="s">
        <v>461</v>
      </c>
      <c r="C87" s="28"/>
      <c r="D87" s="7" t="s">
        <v>330</v>
      </c>
      <c r="E87" s="7" t="s">
        <v>220</v>
      </c>
      <c r="F87" s="115">
        <v>38</v>
      </c>
      <c r="G87" s="115">
        <v>57.89</v>
      </c>
      <c r="L87" s="264"/>
      <c r="M87" s="28"/>
    </row>
    <row r="88" spans="1:13" ht="15" customHeight="1" x14ac:dyDescent="0.2">
      <c r="A88" s="264"/>
      <c r="B88" s="264"/>
      <c r="C88" s="28"/>
      <c r="F88" s="7"/>
      <c r="G88" s="7"/>
      <c r="H88" s="115"/>
      <c r="L88" s="264"/>
      <c r="M88" s="28"/>
    </row>
    <row r="89" spans="1:13" ht="15" customHeight="1" x14ac:dyDescent="0.2">
      <c r="A89" s="264"/>
      <c r="B89" s="7" t="s">
        <v>836</v>
      </c>
      <c r="C89" s="28"/>
      <c r="F89" s="7"/>
      <c r="G89" s="7"/>
      <c r="H89" s="115"/>
      <c r="L89" s="264"/>
      <c r="M89" s="28"/>
    </row>
    <row r="90" spans="1:13" ht="15" customHeight="1" x14ac:dyDescent="0.2">
      <c r="A90" s="266"/>
      <c r="B90" s="264" t="s">
        <v>757</v>
      </c>
      <c r="C90" s="28"/>
      <c r="D90" s="7" t="s">
        <v>764</v>
      </c>
      <c r="E90" s="7" t="s">
        <v>220</v>
      </c>
      <c r="F90" s="115">
        <v>175</v>
      </c>
      <c r="G90" s="115"/>
      <c r="H90" s="399" t="s">
        <v>356</v>
      </c>
      <c r="L90" s="264"/>
      <c r="M90" s="28"/>
    </row>
    <row r="91" spans="1:13" ht="15" customHeight="1" x14ac:dyDescent="0.2">
      <c r="A91" s="266"/>
      <c r="B91" s="264" t="s">
        <v>758</v>
      </c>
      <c r="C91" s="28"/>
      <c r="D91" s="7" t="s">
        <v>766</v>
      </c>
      <c r="E91" s="7" t="s">
        <v>220</v>
      </c>
      <c r="F91" s="115">
        <v>315</v>
      </c>
      <c r="G91" s="115"/>
      <c r="H91" s="399"/>
      <c r="L91" s="264"/>
      <c r="M91" s="28"/>
    </row>
    <row r="92" spans="1:13" ht="15" customHeight="1" x14ac:dyDescent="0.2">
      <c r="A92" s="266"/>
      <c r="B92" s="264" t="s">
        <v>763</v>
      </c>
      <c r="C92" s="28"/>
      <c r="D92" s="7" t="s">
        <v>767</v>
      </c>
      <c r="E92" s="7" t="s">
        <v>220</v>
      </c>
      <c r="F92" s="115">
        <v>190</v>
      </c>
      <c r="G92" s="115"/>
      <c r="H92" s="399"/>
      <c r="L92" s="264"/>
      <c r="M92" s="28"/>
    </row>
    <row r="93" spans="1:13" ht="15" customHeight="1" x14ac:dyDescent="0.2">
      <c r="A93" s="264"/>
      <c r="B93" s="264" t="s">
        <v>762</v>
      </c>
      <c r="C93" s="29"/>
      <c r="D93" s="7" t="s">
        <v>765</v>
      </c>
      <c r="E93" s="7" t="s">
        <v>220</v>
      </c>
      <c r="F93" s="115">
        <v>420</v>
      </c>
      <c r="G93" s="115"/>
      <c r="H93" s="399" t="s">
        <v>356</v>
      </c>
      <c r="L93" s="264"/>
      <c r="M93" s="29"/>
    </row>
    <row r="94" spans="1:13" ht="15" customHeight="1" x14ac:dyDescent="0.2">
      <c r="A94" s="264"/>
      <c r="B94" s="264" t="s">
        <v>759</v>
      </c>
      <c r="C94" s="29"/>
      <c r="D94" s="7" t="s">
        <v>768</v>
      </c>
      <c r="E94" s="7" t="s">
        <v>220</v>
      </c>
      <c r="F94" s="115">
        <v>190</v>
      </c>
      <c r="G94" s="115"/>
      <c r="H94" s="399"/>
      <c r="L94" s="264"/>
      <c r="M94" s="29"/>
    </row>
    <row r="95" spans="1:13" ht="15" customHeight="1" x14ac:dyDescent="0.2">
      <c r="A95" s="266"/>
      <c r="B95" s="264" t="s">
        <v>760</v>
      </c>
      <c r="C95" s="28"/>
      <c r="D95" s="111" t="s">
        <v>769</v>
      </c>
      <c r="E95" s="7" t="s">
        <v>220</v>
      </c>
      <c r="F95" s="132">
        <v>225</v>
      </c>
      <c r="G95" s="132"/>
      <c r="H95" s="399" t="s">
        <v>356</v>
      </c>
      <c r="L95" s="264"/>
      <c r="M95" s="28"/>
    </row>
    <row r="96" spans="1:13" ht="15" customHeight="1" x14ac:dyDescent="0.2">
      <c r="A96" s="266"/>
      <c r="B96" s="264" t="s">
        <v>761</v>
      </c>
      <c r="C96" s="28"/>
      <c r="D96" s="111" t="s">
        <v>770</v>
      </c>
      <c r="E96" s="7" t="s">
        <v>220</v>
      </c>
      <c r="F96" s="132">
        <v>300</v>
      </c>
      <c r="G96" s="132"/>
      <c r="H96" s="399"/>
      <c r="L96" s="264"/>
      <c r="M96" s="28"/>
    </row>
    <row r="97" spans="1:13" ht="15" customHeight="1" x14ac:dyDescent="0.2">
      <c r="A97" s="266"/>
      <c r="B97" s="264" t="s">
        <v>653</v>
      </c>
      <c r="C97" s="28"/>
      <c r="D97" s="147" t="s">
        <v>651</v>
      </c>
      <c r="E97" s="7" t="s">
        <v>220</v>
      </c>
      <c r="F97" s="115">
        <v>205</v>
      </c>
      <c r="G97" s="448">
        <v>260</v>
      </c>
      <c r="H97" s="399" t="s">
        <v>356</v>
      </c>
      <c r="L97" s="264"/>
      <c r="M97" s="28"/>
    </row>
    <row r="98" spans="1:13" ht="15" customHeight="1" x14ac:dyDescent="0.2">
      <c r="A98" s="266"/>
      <c r="B98" s="264" t="s">
        <v>654</v>
      </c>
      <c r="C98" s="28"/>
      <c r="D98" s="147" t="s">
        <v>652</v>
      </c>
      <c r="E98" s="7" t="s">
        <v>220</v>
      </c>
      <c r="F98" s="115">
        <v>490</v>
      </c>
      <c r="G98" s="448">
        <v>565</v>
      </c>
      <c r="H98" s="399" t="s">
        <v>356</v>
      </c>
      <c r="L98" s="264"/>
      <c r="M98" s="28"/>
    </row>
    <row r="99" spans="1:13" ht="15" customHeight="1" x14ac:dyDescent="0.2">
      <c r="A99" s="264"/>
      <c r="B99" s="264" t="s">
        <v>655</v>
      </c>
      <c r="C99" s="29"/>
      <c r="D99" s="147" t="s">
        <v>335</v>
      </c>
      <c r="E99" s="7" t="s">
        <v>220</v>
      </c>
      <c r="F99" s="115">
        <v>155</v>
      </c>
      <c r="G99" s="448"/>
      <c r="H99" s="399" t="s">
        <v>356</v>
      </c>
      <c r="L99" s="264"/>
      <c r="M99" s="29"/>
    </row>
    <row r="100" spans="1:13" ht="15" customHeight="1" x14ac:dyDescent="0.2">
      <c r="A100" s="264"/>
      <c r="B100" s="264" t="s">
        <v>337</v>
      </c>
      <c r="C100" s="29"/>
      <c r="D100" s="147" t="s">
        <v>336</v>
      </c>
      <c r="E100" s="7" t="s">
        <v>220</v>
      </c>
      <c r="F100" s="115">
        <v>170</v>
      </c>
      <c r="G100" s="448"/>
      <c r="H100" s="399" t="s">
        <v>356</v>
      </c>
      <c r="L100" s="264"/>
      <c r="M100" s="29"/>
    </row>
    <row r="101" spans="1:13" ht="15" customHeight="1" x14ac:dyDescent="0.2">
      <c r="A101" s="264"/>
      <c r="B101" s="264" t="s">
        <v>338</v>
      </c>
      <c r="C101" s="29"/>
      <c r="D101" s="147" t="s">
        <v>339</v>
      </c>
      <c r="E101" s="7" t="s">
        <v>220</v>
      </c>
      <c r="F101" s="115">
        <v>155</v>
      </c>
      <c r="G101" s="448"/>
      <c r="H101" s="399" t="s">
        <v>356</v>
      </c>
      <c r="L101" s="264"/>
      <c r="M101" s="29"/>
    </row>
    <row r="102" spans="1:13" ht="15" customHeight="1" x14ac:dyDescent="0.2">
      <c r="A102" s="264"/>
      <c r="B102" s="264" t="s">
        <v>771</v>
      </c>
      <c r="C102" s="29"/>
      <c r="D102" s="147" t="s">
        <v>773</v>
      </c>
      <c r="E102" s="7" t="s">
        <v>220</v>
      </c>
      <c r="F102" s="115">
        <v>150</v>
      </c>
      <c r="G102" s="448"/>
      <c r="H102" s="399"/>
      <c r="L102" s="264"/>
      <c r="M102" s="29"/>
    </row>
    <row r="103" spans="1:13" ht="15" customHeight="1" x14ac:dyDescent="0.2">
      <c r="A103" s="264"/>
      <c r="B103" s="264" t="s">
        <v>772</v>
      </c>
      <c r="C103" s="29"/>
      <c r="D103" s="147" t="s">
        <v>774</v>
      </c>
      <c r="E103" s="7" t="s">
        <v>220</v>
      </c>
      <c r="F103" s="115">
        <v>58</v>
      </c>
      <c r="G103" s="448">
        <v>150</v>
      </c>
      <c r="H103" s="435"/>
      <c r="L103" s="264"/>
      <c r="M103" s="29"/>
    </row>
    <row r="104" spans="1:13" ht="15" customHeight="1" x14ac:dyDescent="0.25">
      <c r="A104" s="87" t="s">
        <v>152</v>
      </c>
      <c r="B104" s="86"/>
      <c r="C104" s="67"/>
      <c r="D104" s="67"/>
      <c r="E104" s="67"/>
      <c r="F104" s="104" t="s">
        <v>356</v>
      </c>
      <c r="G104" s="104" t="s">
        <v>356</v>
      </c>
      <c r="H104" s="104" t="s">
        <v>356</v>
      </c>
    </row>
    <row r="105" spans="1:13" ht="15" customHeight="1" x14ac:dyDescent="0.2">
      <c r="A105" s="13"/>
      <c r="B105" s="27" t="s">
        <v>153</v>
      </c>
      <c r="C105" s="12"/>
      <c r="D105" s="12" t="s">
        <v>154</v>
      </c>
      <c r="E105" s="7" t="s">
        <v>813</v>
      </c>
      <c r="F105" s="115">
        <v>3.4</v>
      </c>
      <c r="G105" s="115">
        <v>10.25</v>
      </c>
      <c r="H105" s="115"/>
      <c r="J105" s="111"/>
    </row>
    <row r="106" spans="1:13" ht="15" customHeight="1" x14ac:dyDescent="0.2">
      <c r="A106" s="13"/>
      <c r="B106" s="27" t="s">
        <v>156</v>
      </c>
      <c r="C106" s="12"/>
      <c r="D106" s="12" t="s">
        <v>157</v>
      </c>
      <c r="E106" s="7" t="s">
        <v>813</v>
      </c>
      <c r="F106" s="115">
        <v>12</v>
      </c>
      <c r="G106" s="7"/>
      <c r="H106" s="7"/>
      <c r="J106" s="7" t="s">
        <v>775</v>
      </c>
    </row>
    <row r="107" spans="1:13" ht="15" customHeight="1" x14ac:dyDescent="0.25">
      <c r="A107" s="87" t="s">
        <v>158</v>
      </c>
      <c r="B107" s="86"/>
      <c r="C107" s="67"/>
      <c r="D107" s="67"/>
      <c r="E107" s="67"/>
      <c r="F107" s="104" t="s">
        <v>356</v>
      </c>
      <c r="G107" s="104" t="s">
        <v>356</v>
      </c>
      <c r="H107" s="104" t="s">
        <v>356</v>
      </c>
    </row>
    <row r="108" spans="1:13" ht="15" customHeight="1" x14ac:dyDescent="0.2">
      <c r="A108" s="13"/>
      <c r="B108" s="113" t="s">
        <v>153</v>
      </c>
      <c r="C108" s="12"/>
      <c r="D108" s="5" t="s">
        <v>776</v>
      </c>
      <c r="E108" s="12" t="s">
        <v>9</v>
      </c>
      <c r="F108" s="115">
        <v>50000</v>
      </c>
      <c r="G108" s="7"/>
      <c r="H108" s="103"/>
      <c r="J108" s="7" t="s">
        <v>777</v>
      </c>
    </row>
    <row r="109" spans="1:13" ht="15" customHeight="1" x14ac:dyDescent="0.25">
      <c r="A109" s="87" t="s">
        <v>159</v>
      </c>
      <c r="B109" s="86"/>
      <c r="C109" s="67"/>
      <c r="D109" s="67"/>
      <c r="E109" s="67"/>
      <c r="F109" s="104" t="s">
        <v>356</v>
      </c>
      <c r="G109" s="104" t="s">
        <v>356</v>
      </c>
      <c r="H109" s="104" t="s">
        <v>356</v>
      </c>
    </row>
    <row r="110" spans="1:13" ht="15" customHeight="1" x14ac:dyDescent="0.2">
      <c r="A110" s="13"/>
      <c r="B110" s="113" t="s">
        <v>778</v>
      </c>
      <c r="C110" s="12"/>
      <c r="D110" s="5" t="s">
        <v>779</v>
      </c>
      <c r="E110" s="5" t="s">
        <v>9</v>
      </c>
      <c r="F110" s="115">
        <v>4500</v>
      </c>
      <c r="G110" s="115">
        <v>9100</v>
      </c>
      <c r="H110" s="115"/>
      <c r="J110" s="7" t="s">
        <v>780</v>
      </c>
    </row>
    <row r="111" spans="1:13" ht="15" customHeight="1" x14ac:dyDescent="0.25">
      <c r="A111" s="99" t="s">
        <v>781</v>
      </c>
      <c r="B111" s="86"/>
      <c r="C111" s="67"/>
      <c r="D111" s="67"/>
      <c r="E111" s="67"/>
      <c r="F111" s="104" t="s">
        <v>356</v>
      </c>
      <c r="G111" s="104" t="s">
        <v>356</v>
      </c>
      <c r="H111" s="104" t="s">
        <v>356</v>
      </c>
    </row>
    <row r="112" spans="1:13" ht="15" customHeight="1" x14ac:dyDescent="0.2">
      <c r="A112" s="13"/>
      <c r="B112" s="113" t="s">
        <v>783</v>
      </c>
      <c r="C112" s="12"/>
      <c r="D112" s="12" t="s">
        <v>146</v>
      </c>
      <c r="E112" s="12" t="s">
        <v>44</v>
      </c>
      <c r="F112" s="115">
        <v>0.43</v>
      </c>
      <c r="G112" s="115">
        <v>1.2</v>
      </c>
      <c r="H112" s="103"/>
      <c r="J112" s="7" t="s">
        <v>782</v>
      </c>
      <c r="L112" s="114"/>
    </row>
    <row r="113" spans="1:10" ht="15" customHeight="1" x14ac:dyDescent="0.25">
      <c r="A113" s="99" t="s">
        <v>784</v>
      </c>
      <c r="B113" s="86"/>
      <c r="C113" s="67"/>
      <c r="D113" s="67"/>
      <c r="E113" s="67"/>
      <c r="F113" s="267"/>
      <c r="G113" s="267"/>
      <c r="H113" s="104"/>
    </row>
    <row r="114" spans="1:10" ht="15" customHeight="1" x14ac:dyDescent="0.25">
      <c r="A114" s="109"/>
      <c r="B114" s="437" t="s">
        <v>144</v>
      </c>
      <c r="C114" s="60"/>
      <c r="D114" s="60" t="s">
        <v>145</v>
      </c>
      <c r="E114" s="60" t="s">
        <v>44</v>
      </c>
      <c r="F114" s="132">
        <v>40.200000000000003</v>
      </c>
      <c r="G114" s="132">
        <v>46.9</v>
      </c>
      <c r="H114" s="143"/>
      <c r="J114" s="7" t="s">
        <v>785</v>
      </c>
    </row>
    <row r="115" spans="1:10" ht="15" customHeight="1" x14ac:dyDescent="0.25">
      <c r="A115" s="99" t="s">
        <v>786</v>
      </c>
      <c r="B115" s="86"/>
      <c r="C115" s="67"/>
      <c r="D115" s="67"/>
      <c r="E115" s="67"/>
      <c r="F115" s="104" t="s">
        <v>356</v>
      </c>
      <c r="G115" s="104" t="s">
        <v>356</v>
      </c>
      <c r="H115" s="104" t="s">
        <v>356</v>
      </c>
    </row>
    <row r="116" spans="1:10" ht="15" customHeight="1" x14ac:dyDescent="0.2">
      <c r="A116" s="13"/>
      <c r="B116" s="113" t="s">
        <v>787</v>
      </c>
      <c r="C116" s="12"/>
      <c r="D116" s="5" t="s">
        <v>792</v>
      </c>
      <c r="E116" s="12" t="s">
        <v>7</v>
      </c>
      <c r="F116" s="115">
        <v>1</v>
      </c>
      <c r="G116" s="115">
        <v>24</v>
      </c>
      <c r="H116" s="103"/>
      <c r="J116" s="7" t="s">
        <v>789</v>
      </c>
    </row>
    <row r="117" spans="1:10" ht="15" customHeight="1" x14ac:dyDescent="0.2">
      <c r="A117" s="13"/>
      <c r="B117" s="113" t="s">
        <v>790</v>
      </c>
      <c r="C117" s="12"/>
      <c r="D117" s="5" t="s">
        <v>793</v>
      </c>
      <c r="E117" s="12" t="s">
        <v>7</v>
      </c>
      <c r="F117" s="115">
        <v>6.1</v>
      </c>
      <c r="G117" s="115">
        <v>11.1</v>
      </c>
      <c r="H117" s="103"/>
      <c r="J117" s="7" t="s">
        <v>791</v>
      </c>
    </row>
    <row r="118" spans="1:10" ht="15" customHeight="1" x14ac:dyDescent="0.2">
      <c r="A118" s="13"/>
      <c r="B118" s="113" t="s">
        <v>788</v>
      </c>
      <c r="C118" s="12"/>
      <c r="D118" s="5" t="s">
        <v>794</v>
      </c>
      <c r="E118" s="5" t="s">
        <v>7</v>
      </c>
      <c r="F118" s="115">
        <v>25</v>
      </c>
      <c r="G118" s="115"/>
      <c r="H118" s="103"/>
    </row>
    <row r="119" spans="1:10" ht="15" customHeight="1" x14ac:dyDescent="0.25">
      <c r="A119" s="99" t="s">
        <v>795</v>
      </c>
      <c r="B119" s="86"/>
      <c r="C119" s="67"/>
      <c r="D119" s="67"/>
      <c r="E119" s="67"/>
      <c r="F119" s="104" t="s">
        <v>356</v>
      </c>
      <c r="G119" s="104" t="s">
        <v>356</v>
      </c>
      <c r="H119" s="104" t="s">
        <v>356</v>
      </c>
    </row>
    <row r="120" spans="1:10" ht="15" customHeight="1" x14ac:dyDescent="0.2">
      <c r="A120" s="13"/>
      <c r="B120" s="113" t="s">
        <v>787</v>
      </c>
      <c r="C120" s="12"/>
      <c r="D120" s="5" t="s">
        <v>796</v>
      </c>
      <c r="E120" s="12" t="s">
        <v>7</v>
      </c>
      <c r="F120" s="115">
        <v>22</v>
      </c>
      <c r="G120" s="115">
        <v>72</v>
      </c>
      <c r="H120" s="103"/>
      <c r="J120" s="7" t="s">
        <v>789</v>
      </c>
    </row>
    <row r="121" spans="1:10" ht="15" customHeight="1" x14ac:dyDescent="0.2">
      <c r="A121" s="13"/>
      <c r="B121" s="113" t="s">
        <v>790</v>
      </c>
      <c r="C121" s="12"/>
      <c r="D121" s="5" t="s">
        <v>797</v>
      </c>
      <c r="E121" s="12" t="s">
        <v>7</v>
      </c>
      <c r="F121" s="115">
        <v>129</v>
      </c>
      <c r="G121" s="115">
        <v>143</v>
      </c>
      <c r="H121" s="103"/>
      <c r="J121" s="7" t="s">
        <v>791</v>
      </c>
    </row>
    <row r="122" spans="1:10" ht="15" customHeight="1" x14ac:dyDescent="0.2">
      <c r="A122" s="13"/>
      <c r="B122" s="113" t="s">
        <v>788</v>
      </c>
      <c r="C122" s="12"/>
      <c r="D122" s="5" t="s">
        <v>798</v>
      </c>
      <c r="E122" s="5" t="s">
        <v>7</v>
      </c>
      <c r="F122" s="115">
        <v>50</v>
      </c>
      <c r="G122" s="115"/>
      <c r="H122" s="103"/>
    </row>
    <row r="123" spans="1:10" ht="15" customHeight="1" x14ac:dyDescent="0.25">
      <c r="A123" s="438" t="s">
        <v>799</v>
      </c>
      <c r="B123" s="86"/>
      <c r="C123" s="67"/>
      <c r="D123" s="67"/>
      <c r="E123" s="67"/>
      <c r="F123" s="104" t="s">
        <v>356</v>
      </c>
      <c r="G123" s="104" t="s">
        <v>356</v>
      </c>
      <c r="H123" s="104" t="s">
        <v>356</v>
      </c>
    </row>
    <row r="124" spans="1:10" ht="15" customHeight="1" x14ac:dyDescent="0.2">
      <c r="A124" s="13"/>
      <c r="B124" s="113" t="s">
        <v>787</v>
      </c>
      <c r="C124" s="12"/>
      <c r="D124" s="12" t="s">
        <v>143</v>
      </c>
      <c r="E124" s="5" t="s">
        <v>7</v>
      </c>
      <c r="F124" s="115">
        <v>25.5</v>
      </c>
      <c r="G124" s="115"/>
      <c r="H124" s="103"/>
    </row>
    <row r="125" spans="1:10" ht="15" customHeight="1" x14ac:dyDescent="0.25">
      <c r="A125" s="87" t="s">
        <v>147</v>
      </c>
      <c r="B125" s="86"/>
      <c r="C125" s="67"/>
      <c r="D125" s="67"/>
      <c r="E125" s="67"/>
      <c r="F125" s="104" t="s">
        <v>356</v>
      </c>
      <c r="G125" s="104" t="s">
        <v>356</v>
      </c>
      <c r="H125" s="104" t="s">
        <v>356</v>
      </c>
    </row>
    <row r="126" spans="1:10" ht="15" customHeight="1" x14ac:dyDescent="0.2">
      <c r="A126" s="13"/>
      <c r="B126" s="27" t="s">
        <v>144</v>
      </c>
      <c r="C126" s="12"/>
      <c r="D126" s="12" t="s">
        <v>148</v>
      </c>
      <c r="E126" s="12" t="s">
        <v>45</v>
      </c>
      <c r="F126" s="115">
        <v>0.45</v>
      </c>
      <c r="G126" s="115">
        <v>2.5</v>
      </c>
      <c r="H126" s="103"/>
      <c r="J126" s="7" t="s">
        <v>785</v>
      </c>
    </row>
    <row r="127" spans="1:10" ht="15" customHeight="1" x14ac:dyDescent="0.25">
      <c r="A127" s="87" t="s">
        <v>48</v>
      </c>
      <c r="B127" s="86"/>
      <c r="C127" s="67"/>
      <c r="D127" s="67"/>
      <c r="E127" s="67"/>
      <c r="F127" s="108" t="s">
        <v>356</v>
      </c>
      <c r="G127" s="108" t="s">
        <v>356</v>
      </c>
      <c r="H127" s="104" t="s">
        <v>356</v>
      </c>
    </row>
    <row r="128" spans="1:10" ht="15" customHeight="1" x14ac:dyDescent="0.2">
      <c r="A128" s="13"/>
      <c r="B128" s="113" t="s">
        <v>800</v>
      </c>
      <c r="C128" s="12"/>
      <c r="D128" s="5" t="s">
        <v>917</v>
      </c>
      <c r="E128" s="12" t="s">
        <v>9</v>
      </c>
      <c r="F128" s="115">
        <v>195000</v>
      </c>
      <c r="G128" s="115"/>
      <c r="H128" s="103"/>
    </row>
    <row r="129" spans="1:10" ht="15" customHeight="1" x14ac:dyDescent="0.2">
      <c r="A129" s="13"/>
      <c r="B129" s="113" t="s">
        <v>578</v>
      </c>
      <c r="C129" s="12"/>
      <c r="D129" s="5" t="s">
        <v>128</v>
      </c>
      <c r="E129" s="5" t="s">
        <v>9</v>
      </c>
      <c r="F129" s="115">
        <v>2500</v>
      </c>
      <c r="G129" s="115"/>
      <c r="H129" s="103"/>
    </row>
    <row r="130" spans="1:10" ht="15" customHeight="1" x14ac:dyDescent="0.2">
      <c r="A130" s="13"/>
      <c r="B130" s="113" t="s">
        <v>915</v>
      </c>
      <c r="C130" s="12"/>
      <c r="D130" s="5" t="s">
        <v>916</v>
      </c>
      <c r="E130" s="5" t="s">
        <v>10</v>
      </c>
      <c r="F130" s="115">
        <v>0.12</v>
      </c>
      <c r="G130" s="115"/>
      <c r="H130" s="103"/>
      <c r="J130" s="7" t="s">
        <v>918</v>
      </c>
    </row>
    <row r="131" spans="1:10" ht="15" customHeight="1" x14ac:dyDescent="0.2">
      <c r="A131" s="13"/>
      <c r="B131" s="113" t="s">
        <v>801</v>
      </c>
      <c r="C131" s="12"/>
      <c r="D131" s="5" t="s">
        <v>802</v>
      </c>
      <c r="E131" s="5" t="s">
        <v>249</v>
      </c>
      <c r="F131" s="115">
        <v>25000</v>
      </c>
      <c r="G131" s="115"/>
      <c r="H131" s="103"/>
    </row>
    <row r="132" spans="1:10" ht="15" customHeight="1" x14ac:dyDescent="0.25">
      <c r="A132" s="133" t="s">
        <v>454</v>
      </c>
      <c r="B132" s="134"/>
      <c r="C132" s="77"/>
      <c r="D132" s="77"/>
      <c r="E132" s="77"/>
      <c r="F132" s="77" t="s">
        <v>356</v>
      </c>
      <c r="G132" s="77" t="s">
        <v>356</v>
      </c>
      <c r="H132" s="135" t="s">
        <v>356</v>
      </c>
    </row>
    <row r="133" spans="1:10" s="111" customFormat="1" ht="15" customHeight="1" x14ac:dyDescent="0.25">
      <c r="A133" s="136"/>
      <c r="B133" s="137"/>
      <c r="C133" s="138"/>
      <c r="D133" s="236" t="s">
        <v>941</v>
      </c>
      <c r="E133" s="138" t="s">
        <v>10</v>
      </c>
      <c r="F133" s="139">
        <v>85</v>
      </c>
      <c r="G133" s="139">
        <v>300</v>
      </c>
      <c r="H133" s="140"/>
    </row>
    <row r="134" spans="1:10" ht="15" customHeight="1" x14ac:dyDescent="0.25">
      <c r="A134" s="273" t="s">
        <v>803</v>
      </c>
      <c r="B134" s="134"/>
      <c r="C134" s="77"/>
      <c r="D134" s="77"/>
      <c r="E134" s="75"/>
      <c r="F134" s="270"/>
      <c r="G134" s="270"/>
      <c r="H134" s="270"/>
    </row>
    <row r="135" spans="1:10" ht="15" customHeight="1" x14ac:dyDescent="0.25">
      <c r="A135" s="439"/>
      <c r="B135" s="137"/>
      <c r="C135" s="138"/>
      <c r="D135" s="138" t="s">
        <v>171</v>
      </c>
      <c r="E135" s="236" t="s">
        <v>16</v>
      </c>
      <c r="F135" s="111">
        <v>4300</v>
      </c>
      <c r="G135" s="111">
        <v>6030</v>
      </c>
      <c r="H135" s="111">
        <v>2150</v>
      </c>
    </row>
    <row r="136" spans="1:10" ht="15" customHeight="1" x14ac:dyDescent="0.25">
      <c r="A136" s="88" t="s">
        <v>112</v>
      </c>
      <c r="B136" s="105"/>
      <c r="C136" s="106"/>
      <c r="D136" s="106"/>
      <c r="E136" s="106"/>
      <c r="F136" s="107" t="s">
        <v>356</v>
      </c>
      <c r="G136" s="107" t="s">
        <v>356</v>
      </c>
      <c r="H136" s="107" t="s">
        <v>356</v>
      </c>
    </row>
    <row r="137" spans="1:10" ht="15" customHeight="1" x14ac:dyDescent="0.2">
      <c r="A137" s="12"/>
      <c r="B137" s="27" t="s">
        <v>113</v>
      </c>
      <c r="C137" s="12"/>
      <c r="D137" s="12" t="s">
        <v>20</v>
      </c>
      <c r="E137" s="12" t="s">
        <v>40</v>
      </c>
      <c r="F137" s="447">
        <v>645</v>
      </c>
      <c r="G137" s="447">
        <v>2132</v>
      </c>
      <c r="H137" s="115"/>
      <c r="J137" s="7" t="s">
        <v>804</v>
      </c>
    </row>
    <row r="138" spans="1:10" ht="15" customHeight="1" x14ac:dyDescent="0.2">
      <c r="A138" s="12"/>
      <c r="B138" s="27" t="s">
        <v>114</v>
      </c>
      <c r="C138" s="12"/>
      <c r="D138" s="12" t="s">
        <v>21</v>
      </c>
      <c r="E138" s="12" t="s">
        <v>10</v>
      </c>
      <c r="F138" s="447">
        <v>18.8</v>
      </c>
      <c r="G138" s="447">
        <v>250</v>
      </c>
      <c r="H138" s="115">
        <v>1200</v>
      </c>
      <c r="J138" s="7" t="s">
        <v>814</v>
      </c>
    </row>
    <row r="139" spans="1:10" ht="15" customHeight="1" x14ac:dyDescent="0.25">
      <c r="A139" s="133" t="s">
        <v>456</v>
      </c>
      <c r="B139" s="134"/>
      <c r="C139" s="77"/>
      <c r="D139" s="77"/>
      <c r="E139" s="77"/>
      <c r="F139" s="267"/>
      <c r="G139" s="267"/>
      <c r="H139" s="267"/>
    </row>
    <row r="140" spans="1:10" s="111" customFormat="1" ht="15" customHeight="1" x14ac:dyDescent="0.25">
      <c r="A140" s="136"/>
      <c r="B140" s="137"/>
      <c r="C140" s="138"/>
      <c r="D140" s="138" t="s">
        <v>167</v>
      </c>
      <c r="E140" s="138" t="s">
        <v>9</v>
      </c>
      <c r="F140" s="132">
        <v>10000</v>
      </c>
      <c r="G140" s="132">
        <v>20000</v>
      </c>
      <c r="H140" s="132"/>
    </row>
    <row r="141" spans="1:10" ht="15" customHeight="1" x14ac:dyDescent="0.25">
      <c r="A141" s="133" t="s">
        <v>459</v>
      </c>
      <c r="B141" s="134"/>
      <c r="C141" s="77"/>
      <c r="D141" s="77"/>
      <c r="E141" s="77"/>
      <c r="F141" s="267"/>
      <c r="G141" s="267"/>
      <c r="H141" s="267"/>
    </row>
    <row r="142" spans="1:10" s="111" customFormat="1" ht="15" customHeight="1" x14ac:dyDescent="0.25">
      <c r="A142" s="136"/>
      <c r="B142" s="137"/>
      <c r="C142" s="138"/>
      <c r="D142" s="236" t="s">
        <v>942</v>
      </c>
      <c r="E142" s="138" t="s">
        <v>9</v>
      </c>
      <c r="F142" s="132">
        <v>3000</v>
      </c>
      <c r="G142" s="132">
        <v>7000</v>
      </c>
      <c r="H142" s="132"/>
    </row>
    <row r="143" spans="1:10" ht="15" customHeight="1" x14ac:dyDescent="0.25">
      <c r="A143" s="99" t="s">
        <v>805</v>
      </c>
      <c r="B143" s="86"/>
      <c r="C143" s="67"/>
      <c r="D143" s="67"/>
      <c r="E143" s="67"/>
      <c r="F143" s="270"/>
      <c r="G143" s="270"/>
      <c r="H143" s="271"/>
    </row>
    <row r="144" spans="1:10" s="111" customFormat="1" ht="15" customHeight="1" x14ac:dyDescent="0.25">
      <c r="A144" s="436"/>
      <c r="B144" s="110"/>
      <c r="C144" s="60"/>
      <c r="D144" s="60" t="s">
        <v>165</v>
      </c>
      <c r="E144" s="60" t="s">
        <v>9</v>
      </c>
      <c r="F144" s="132">
        <v>1800</v>
      </c>
      <c r="G144" s="132">
        <v>3600</v>
      </c>
      <c r="H144" s="143"/>
      <c r="J144" s="111" t="s">
        <v>806</v>
      </c>
    </row>
    <row r="145" spans="1:8" ht="15" customHeight="1" x14ac:dyDescent="0.25">
      <c r="A145" s="99" t="s">
        <v>457</v>
      </c>
      <c r="B145" s="86"/>
      <c r="C145" s="67"/>
      <c r="D145" s="67"/>
      <c r="E145" s="67"/>
      <c r="F145" s="67" t="s">
        <v>356</v>
      </c>
      <c r="G145" s="67" t="s">
        <v>356</v>
      </c>
      <c r="H145" s="104" t="s">
        <v>356</v>
      </c>
    </row>
    <row r="146" spans="1:8" ht="15" customHeight="1" x14ac:dyDescent="0.2">
      <c r="A146" s="13"/>
      <c r="B146" s="110" t="s">
        <v>168</v>
      </c>
      <c r="C146" s="60"/>
      <c r="D146" s="59" t="s">
        <v>943</v>
      </c>
      <c r="E146" s="60" t="s">
        <v>169</v>
      </c>
      <c r="F146" s="111">
        <v>9000000</v>
      </c>
      <c r="G146" s="111">
        <v>15000000</v>
      </c>
      <c r="H146" s="7"/>
    </row>
    <row r="147" spans="1:8" ht="15" customHeight="1" x14ac:dyDescent="0.2">
      <c r="A147" s="274"/>
      <c r="B147" s="137" t="s">
        <v>170</v>
      </c>
      <c r="C147" s="138"/>
      <c r="D147" s="236" t="s">
        <v>944</v>
      </c>
      <c r="E147" s="138" t="s">
        <v>169</v>
      </c>
      <c r="F147" s="111">
        <v>15000000</v>
      </c>
      <c r="G147" s="111">
        <v>46000000</v>
      </c>
      <c r="H147" s="7"/>
    </row>
    <row r="148" spans="1:8" ht="15" customHeight="1" x14ac:dyDescent="0.2">
      <c r="A148" s="274"/>
      <c r="B148" s="446" t="s">
        <v>833</v>
      </c>
      <c r="C148" s="138"/>
      <c r="D148" s="236" t="s">
        <v>834</v>
      </c>
      <c r="E148" s="236" t="s">
        <v>16</v>
      </c>
      <c r="F148" s="111">
        <v>200000</v>
      </c>
      <c r="G148" s="111">
        <v>300000</v>
      </c>
      <c r="H148" s="7"/>
    </row>
    <row r="149" spans="1:8" ht="15" customHeight="1" x14ac:dyDescent="0.25">
      <c r="A149" s="133" t="s">
        <v>458</v>
      </c>
      <c r="B149" s="441"/>
      <c r="C149" s="442"/>
      <c r="D149" s="442"/>
      <c r="E149" s="442"/>
      <c r="F149" s="270"/>
      <c r="G149" s="270"/>
      <c r="H149" s="270"/>
    </row>
    <row r="150" spans="1:8" s="111" customFormat="1" ht="15" customHeight="1" x14ac:dyDescent="0.25">
      <c r="A150" s="136"/>
      <c r="B150" s="137"/>
      <c r="C150" s="138"/>
      <c r="D150" s="236" t="s">
        <v>945</v>
      </c>
      <c r="E150" s="138" t="s">
        <v>10</v>
      </c>
      <c r="F150" s="111">
        <v>0.35</v>
      </c>
      <c r="G150" s="132">
        <v>2</v>
      </c>
    </row>
    <row r="151" spans="1:8" ht="15" customHeight="1" x14ac:dyDescent="0.25">
      <c r="A151" s="265" t="s">
        <v>823</v>
      </c>
      <c r="B151" s="101"/>
      <c r="C151" s="102"/>
      <c r="D151" s="102"/>
      <c r="E151" s="102"/>
      <c r="F151" s="270" t="s">
        <v>356</v>
      </c>
      <c r="G151" s="270" t="s">
        <v>356</v>
      </c>
      <c r="H151" s="272" t="s">
        <v>356</v>
      </c>
    </row>
    <row r="152" spans="1:8" ht="15" customHeight="1" x14ac:dyDescent="0.2">
      <c r="B152" s="7" t="s">
        <v>63</v>
      </c>
      <c r="C152" s="11"/>
      <c r="D152" s="11" t="s">
        <v>172</v>
      </c>
      <c r="E152" s="11" t="s">
        <v>45</v>
      </c>
      <c r="F152" s="115">
        <v>1.19</v>
      </c>
      <c r="G152" s="115" t="s">
        <v>356</v>
      </c>
      <c r="H152" s="115" t="s">
        <v>356</v>
      </c>
    </row>
    <row r="153" spans="1:8" ht="15" customHeight="1" x14ac:dyDescent="0.2">
      <c r="B153" s="7" t="s">
        <v>64</v>
      </c>
      <c r="C153" s="11"/>
      <c r="D153" s="11" t="s">
        <v>173</v>
      </c>
      <c r="E153" s="11" t="s">
        <v>45</v>
      </c>
      <c r="F153" s="115">
        <v>1.32</v>
      </c>
      <c r="G153" s="115" t="s">
        <v>356</v>
      </c>
      <c r="H153" s="115" t="s">
        <v>356</v>
      </c>
    </row>
    <row r="154" spans="1:8" ht="15" customHeight="1" x14ac:dyDescent="0.2">
      <c r="B154" s="7" t="s">
        <v>62</v>
      </c>
      <c r="C154" s="11"/>
      <c r="D154" s="11" t="s">
        <v>62</v>
      </c>
      <c r="E154" s="11" t="s">
        <v>45</v>
      </c>
      <c r="F154" s="115">
        <v>0.56000000000000005</v>
      </c>
      <c r="G154" s="115"/>
      <c r="H154" s="115" t="s">
        <v>356</v>
      </c>
    </row>
    <row r="155" spans="1:8" ht="15" customHeight="1" x14ac:dyDescent="0.2">
      <c r="B155" s="111" t="s">
        <v>537</v>
      </c>
      <c r="C155" s="11"/>
      <c r="D155" s="11" t="s">
        <v>174</v>
      </c>
      <c r="E155" s="11" t="s">
        <v>45</v>
      </c>
      <c r="F155" s="115">
        <v>1.5</v>
      </c>
      <c r="G155" s="115" t="s">
        <v>356</v>
      </c>
      <c r="H155" s="115" t="s">
        <v>356</v>
      </c>
    </row>
    <row r="156" spans="1:8" ht="15" customHeight="1" x14ac:dyDescent="0.2">
      <c r="B156" s="7" t="s">
        <v>175</v>
      </c>
      <c r="C156" s="11"/>
      <c r="D156" s="11" t="s">
        <v>176</v>
      </c>
      <c r="E156" s="11" t="s">
        <v>45</v>
      </c>
      <c r="F156" s="132">
        <v>1.18</v>
      </c>
      <c r="G156" s="115" t="s">
        <v>356</v>
      </c>
      <c r="H156" s="115" t="s">
        <v>356</v>
      </c>
    </row>
    <row r="157" spans="1:8" ht="15" customHeight="1" x14ac:dyDescent="0.2">
      <c r="B157" s="7" t="s">
        <v>177</v>
      </c>
      <c r="C157" s="11"/>
      <c r="D157" s="11" t="s">
        <v>178</v>
      </c>
      <c r="E157" s="11" t="s">
        <v>45</v>
      </c>
      <c r="F157" s="132">
        <v>0.74</v>
      </c>
      <c r="G157" s="115" t="s">
        <v>356</v>
      </c>
      <c r="H157" s="115" t="s">
        <v>356</v>
      </c>
    </row>
    <row r="158" spans="1:8" ht="15" customHeight="1" x14ac:dyDescent="0.2">
      <c r="B158" s="7" t="s">
        <v>179</v>
      </c>
      <c r="C158" s="11"/>
      <c r="D158" s="7" t="s">
        <v>180</v>
      </c>
      <c r="E158" s="11" t="s">
        <v>45</v>
      </c>
      <c r="F158" s="132">
        <v>0.31</v>
      </c>
      <c r="G158" s="115" t="s">
        <v>356</v>
      </c>
      <c r="H158" s="115" t="s">
        <v>356</v>
      </c>
    </row>
    <row r="159" spans="1:8" ht="15" customHeight="1" x14ac:dyDescent="0.2">
      <c r="B159" s="7" t="s">
        <v>181</v>
      </c>
      <c r="C159" s="11"/>
      <c r="D159" s="7" t="s">
        <v>182</v>
      </c>
      <c r="E159" s="11" t="s">
        <v>45</v>
      </c>
      <c r="F159" s="132">
        <v>6</v>
      </c>
      <c r="G159" s="115" t="s">
        <v>356</v>
      </c>
      <c r="H159" s="115" t="s">
        <v>356</v>
      </c>
    </row>
    <row r="160" spans="1:8" ht="15" customHeight="1" x14ac:dyDescent="0.2">
      <c r="B160" s="7" t="s">
        <v>183</v>
      </c>
      <c r="C160" s="11"/>
      <c r="D160" s="7" t="s">
        <v>184</v>
      </c>
      <c r="E160" s="11" t="s">
        <v>45</v>
      </c>
      <c r="F160" s="132" t="s">
        <v>356</v>
      </c>
      <c r="G160" s="115" t="s">
        <v>356</v>
      </c>
      <c r="H160" s="115" t="s">
        <v>356</v>
      </c>
    </row>
    <row r="161" spans="1:10" ht="15" customHeight="1" x14ac:dyDescent="0.2">
      <c r="B161" s="7" t="s">
        <v>808</v>
      </c>
      <c r="C161" s="11"/>
      <c r="D161" s="7" t="s">
        <v>808</v>
      </c>
      <c r="E161" s="11" t="s">
        <v>45</v>
      </c>
      <c r="F161" s="132">
        <v>0.2</v>
      </c>
      <c r="G161" s="115" t="s">
        <v>356</v>
      </c>
      <c r="H161" s="115" t="s">
        <v>356</v>
      </c>
    </row>
    <row r="162" spans="1:10" ht="15" customHeight="1" x14ac:dyDescent="0.25">
      <c r="A162" s="87" t="s">
        <v>118</v>
      </c>
      <c r="B162" s="86"/>
      <c r="C162" s="67"/>
      <c r="D162" s="67"/>
      <c r="E162" s="67"/>
      <c r="F162" s="108" t="s">
        <v>356</v>
      </c>
      <c r="G162" s="108" t="s">
        <v>356</v>
      </c>
      <c r="H162" s="104" t="s">
        <v>356</v>
      </c>
    </row>
    <row r="163" spans="1:10" ht="15" customHeight="1" x14ac:dyDescent="0.2">
      <c r="A163" s="13"/>
      <c r="B163" s="27" t="s">
        <v>119</v>
      </c>
      <c r="C163" s="12"/>
      <c r="D163" s="12" t="s">
        <v>120</v>
      </c>
      <c r="E163" s="12" t="s">
        <v>16</v>
      </c>
      <c r="F163" s="115">
        <v>4000</v>
      </c>
      <c r="G163" s="115"/>
      <c r="H163" s="103"/>
    </row>
    <row r="164" spans="1:10" ht="15" customHeight="1" x14ac:dyDescent="0.2">
      <c r="A164" s="13"/>
      <c r="B164" s="27" t="s">
        <v>121</v>
      </c>
      <c r="C164" s="12"/>
      <c r="D164" s="12" t="s">
        <v>122</v>
      </c>
      <c r="E164" s="12" t="s">
        <v>16</v>
      </c>
      <c r="F164" s="115">
        <v>4500</v>
      </c>
      <c r="G164" s="115"/>
      <c r="H164" s="103"/>
    </row>
    <row r="165" spans="1:10" ht="15" customHeight="1" x14ac:dyDescent="0.2">
      <c r="A165" s="13"/>
      <c r="B165" s="113" t="s">
        <v>835</v>
      </c>
      <c r="C165" s="12"/>
      <c r="D165" s="12" t="s">
        <v>123</v>
      </c>
      <c r="E165" s="12" t="s">
        <v>16</v>
      </c>
      <c r="F165" s="132">
        <v>13000</v>
      </c>
      <c r="G165" s="132"/>
      <c r="H165" s="103"/>
    </row>
    <row r="166" spans="1:10" ht="15" customHeight="1" x14ac:dyDescent="0.2">
      <c r="A166" s="13"/>
      <c r="B166" s="27" t="s">
        <v>124</v>
      </c>
      <c r="C166" s="12"/>
      <c r="D166" s="12" t="s">
        <v>125</v>
      </c>
      <c r="E166" s="12" t="s">
        <v>16</v>
      </c>
      <c r="F166" s="132">
        <v>2600</v>
      </c>
      <c r="G166" s="132">
        <v>6000</v>
      </c>
      <c r="H166" s="103"/>
    </row>
    <row r="167" spans="1:10" ht="15" customHeight="1" x14ac:dyDescent="0.2">
      <c r="A167" s="274"/>
      <c r="B167" s="33" t="s">
        <v>126</v>
      </c>
      <c r="C167" s="32"/>
      <c r="D167" s="32" t="s">
        <v>127</v>
      </c>
      <c r="E167" s="32" t="s">
        <v>16</v>
      </c>
      <c r="F167" s="132"/>
      <c r="G167" s="132"/>
      <c r="H167" s="103">
        <v>47.72</v>
      </c>
      <c r="J167" s="111" t="s">
        <v>946</v>
      </c>
    </row>
    <row r="168" spans="1:10" ht="15" customHeight="1" x14ac:dyDescent="0.25">
      <c r="A168" s="133" t="s">
        <v>807</v>
      </c>
      <c r="B168" s="134"/>
      <c r="C168" s="77"/>
      <c r="D168" s="77"/>
      <c r="E168" s="77"/>
      <c r="F168" s="267"/>
      <c r="G168" s="267"/>
      <c r="H168" s="267"/>
    </row>
    <row r="169" spans="1:10" s="111" customFormat="1" ht="15" customHeight="1" x14ac:dyDescent="0.25">
      <c r="A169" s="142"/>
      <c r="B169" s="137"/>
      <c r="C169" s="138"/>
      <c r="D169" s="138" t="s">
        <v>166</v>
      </c>
      <c r="E169" s="138" t="s">
        <v>9</v>
      </c>
      <c r="F169" s="132">
        <v>7000</v>
      </c>
      <c r="G169" s="132">
        <v>10000</v>
      </c>
      <c r="H169" s="132"/>
    </row>
    <row r="170" spans="1:10" ht="15" customHeight="1" x14ac:dyDescent="0.25">
      <c r="A170" s="87" t="s">
        <v>164</v>
      </c>
      <c r="B170" s="86"/>
      <c r="C170" s="67"/>
      <c r="D170" s="67"/>
      <c r="E170" s="67"/>
      <c r="F170" s="267"/>
      <c r="G170" s="267"/>
      <c r="H170" s="267"/>
    </row>
    <row r="171" spans="1:10" x14ac:dyDescent="0.2">
      <c r="B171" s="29" t="s">
        <v>809</v>
      </c>
      <c r="D171" s="59" t="s">
        <v>812</v>
      </c>
      <c r="E171" s="60" t="s">
        <v>43</v>
      </c>
      <c r="F171" s="132">
        <v>2000</v>
      </c>
      <c r="G171" s="132">
        <v>11500</v>
      </c>
      <c r="H171" s="132"/>
    </row>
    <row r="172" spans="1:10" x14ac:dyDescent="0.2">
      <c r="B172" s="29" t="s">
        <v>810</v>
      </c>
      <c r="D172" s="7" t="s">
        <v>811</v>
      </c>
      <c r="E172" s="7" t="s">
        <v>813</v>
      </c>
      <c r="F172" s="15">
        <v>0.28999999999999998</v>
      </c>
    </row>
  </sheetData>
  <autoFilter ref="E2:E172"/>
  <phoneticPr fontId="0" type="noConversion"/>
  <pageMargins left="0.5" right="0.5" top="1" bottom="1" header="0.5" footer="0.5"/>
  <pageSetup scale="54" fitToHeight="10" orientation="portrait" verticalDpi="300" r:id="rId1"/>
  <headerFooter alignWithMargins="0">
    <oddHeader xml:space="preserve">&amp;R&amp;D&amp;LReclaim 7.0 Project: Blank                    </oddHeader>
    <oddFooter>&amp;L&amp;F&amp;R&amp;P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57"/>
  <sheetViews>
    <sheetView zoomScale="75" zoomScaleNormal="75" workbookViewId="0">
      <selection activeCell="I38" sqref="I38"/>
    </sheetView>
  </sheetViews>
  <sheetFormatPr defaultRowHeight="15" x14ac:dyDescent="0.2"/>
  <cols>
    <col min="1" max="1" width="1.88671875" style="7" customWidth="1"/>
    <col min="2" max="2" width="22.88671875" style="7" customWidth="1"/>
    <col min="3" max="5" width="8.88671875" style="7"/>
    <col min="6" max="6" width="4.33203125" style="7" customWidth="1"/>
    <col min="7" max="7" width="23.88671875" style="7" customWidth="1"/>
    <col min="8" max="10" width="8.88671875" style="7"/>
    <col min="11" max="11" width="2.6640625" style="7" customWidth="1"/>
    <col min="12" max="12" width="33.5546875" style="7" customWidth="1"/>
    <col min="13" max="24" width="8.88671875" style="7"/>
    <col min="25" max="25" width="4.77734375" style="7" customWidth="1"/>
    <col min="26" max="26" width="22.77734375" customWidth="1"/>
    <col min="27" max="27" width="1.88671875" customWidth="1"/>
    <col min="28" max="28" width="22.88671875" customWidth="1"/>
    <col min="32" max="32" width="4.33203125" customWidth="1"/>
    <col min="33" max="33" width="23.88671875" customWidth="1"/>
    <col min="37" max="37" width="2.6640625" customWidth="1"/>
    <col min="38" max="38" width="33.5546875" customWidth="1"/>
    <col min="51" max="51" width="4.77734375" customWidth="1"/>
    <col min="52" max="52" width="22.77734375" customWidth="1"/>
    <col min="57" max="57" width="4.5546875" customWidth="1"/>
    <col min="58" max="58" width="23.88671875" customWidth="1"/>
    <col min="62" max="62" width="2.6640625" customWidth="1"/>
    <col min="63" max="63" width="4.21875" customWidth="1"/>
    <col min="64" max="64" width="46.77734375" bestFit="1" customWidth="1"/>
  </cols>
  <sheetData>
    <row r="1" spans="2:15" ht="28.5" customHeight="1" x14ac:dyDescent="0.25">
      <c r="B1" s="6" t="s">
        <v>289</v>
      </c>
      <c r="D1" s="7">
        <v>1</v>
      </c>
      <c r="E1" s="7" t="s">
        <v>911</v>
      </c>
      <c r="M1" s="111"/>
    </row>
    <row r="2" spans="2:15" ht="27.75" customHeight="1" thickBot="1" x14ac:dyDescent="0.25">
      <c r="B2" s="114" t="s">
        <v>290</v>
      </c>
      <c r="G2" s="114" t="s">
        <v>449</v>
      </c>
      <c r="L2" s="114" t="s">
        <v>450</v>
      </c>
    </row>
    <row r="3" spans="2:15" x14ac:dyDescent="0.2">
      <c r="B3" s="240" t="s">
        <v>447</v>
      </c>
      <c r="C3" s="241"/>
      <c r="D3" s="241"/>
      <c r="E3" s="242"/>
      <c r="G3" s="240" t="s">
        <v>447</v>
      </c>
      <c r="H3" s="241"/>
      <c r="I3" s="241"/>
      <c r="J3" s="242"/>
      <c r="K3" s="243"/>
      <c r="L3" s="240" t="s">
        <v>447</v>
      </c>
      <c r="M3" s="241"/>
      <c r="N3" s="241"/>
      <c r="O3" s="242"/>
    </row>
    <row r="4" spans="2:15" x14ac:dyDescent="0.2">
      <c r="B4" s="263" t="s">
        <v>451</v>
      </c>
      <c r="C4" s="243" t="s">
        <v>910</v>
      </c>
      <c r="D4" s="243"/>
      <c r="E4" s="244"/>
      <c r="G4" s="263" t="s">
        <v>451</v>
      </c>
      <c r="H4" s="243" t="s">
        <v>912</v>
      </c>
      <c r="I4" s="243"/>
      <c r="J4" s="244"/>
      <c r="K4" s="243"/>
      <c r="L4" s="263" t="s">
        <v>451</v>
      </c>
      <c r="M4" s="243" t="s">
        <v>246</v>
      </c>
      <c r="N4" s="243"/>
      <c r="O4" s="244"/>
    </row>
    <row r="5" spans="2:15" x14ac:dyDescent="0.2">
      <c r="B5" s="235" t="s">
        <v>291</v>
      </c>
      <c r="D5" s="284">
        <v>3.16</v>
      </c>
      <c r="E5" s="244" t="s">
        <v>10</v>
      </c>
      <c r="G5" s="235" t="s">
        <v>520</v>
      </c>
      <c r="H5" s="243"/>
      <c r="I5" s="284">
        <v>25.1</v>
      </c>
      <c r="J5" s="244" t="s">
        <v>10</v>
      </c>
      <c r="K5" s="243"/>
      <c r="L5" s="235" t="s">
        <v>477</v>
      </c>
      <c r="M5" s="243"/>
      <c r="N5" s="284">
        <v>600</v>
      </c>
      <c r="O5" s="244" t="s">
        <v>224</v>
      </c>
    </row>
    <row r="6" spans="2:15" x14ac:dyDescent="0.2">
      <c r="B6" s="235" t="s">
        <v>292</v>
      </c>
      <c r="D6" s="285">
        <v>0.75</v>
      </c>
      <c r="E6" s="244" t="s">
        <v>197</v>
      </c>
      <c r="G6" s="315" t="s">
        <v>292</v>
      </c>
      <c r="H6" s="243"/>
      <c r="I6" s="318">
        <v>0.8</v>
      </c>
      <c r="J6" s="244" t="s">
        <v>197</v>
      </c>
      <c r="K6" s="243"/>
      <c r="L6" s="235" t="s">
        <v>303</v>
      </c>
      <c r="M6" s="243"/>
      <c r="N6" s="47"/>
      <c r="O6" s="244"/>
    </row>
    <row r="7" spans="2:15" x14ac:dyDescent="0.2">
      <c r="B7" s="235" t="s">
        <v>293</v>
      </c>
      <c r="D7" s="284">
        <v>45</v>
      </c>
      <c r="E7" s="244" t="s">
        <v>225</v>
      </c>
      <c r="G7" s="235"/>
      <c r="H7" s="243"/>
      <c r="I7" s="245"/>
      <c r="J7" s="244"/>
      <c r="K7" s="243"/>
      <c r="L7" s="235" t="s">
        <v>478</v>
      </c>
      <c r="M7" s="243"/>
      <c r="N7" s="47"/>
      <c r="O7" s="244"/>
    </row>
    <row r="8" spans="2:15" x14ac:dyDescent="0.2">
      <c r="B8" s="235" t="s">
        <v>294</v>
      </c>
      <c r="D8" s="285">
        <v>0.8</v>
      </c>
      <c r="E8" s="244" t="s">
        <v>197</v>
      </c>
      <c r="G8" s="235" t="s">
        <v>297</v>
      </c>
      <c r="H8" s="243"/>
      <c r="I8" s="287">
        <v>6</v>
      </c>
      <c r="J8" s="244" t="s">
        <v>226</v>
      </c>
      <c r="K8" s="243"/>
      <c r="L8" s="235" t="s">
        <v>479</v>
      </c>
      <c r="M8" s="243"/>
      <c r="N8" s="288">
        <v>0.75</v>
      </c>
      <c r="O8" s="244"/>
    </row>
    <row r="9" spans="2:15" x14ac:dyDescent="0.2">
      <c r="B9" s="235" t="s">
        <v>295</v>
      </c>
      <c r="D9" s="285">
        <v>0.83</v>
      </c>
      <c r="E9" s="244" t="s">
        <v>197</v>
      </c>
      <c r="G9" s="235" t="s">
        <v>298</v>
      </c>
      <c r="H9" s="243"/>
      <c r="I9" s="287">
        <v>1.5</v>
      </c>
      <c r="J9" s="244" t="s">
        <v>43</v>
      </c>
      <c r="K9" s="243"/>
      <c r="L9" s="235" t="s">
        <v>480</v>
      </c>
      <c r="M9" s="243"/>
      <c r="N9" s="288">
        <v>0.8</v>
      </c>
      <c r="O9" s="244"/>
    </row>
    <row r="10" spans="2:15" x14ac:dyDescent="0.2">
      <c r="B10" s="235" t="s">
        <v>472</v>
      </c>
      <c r="D10" s="285">
        <v>1</v>
      </c>
      <c r="E10" s="244" t="s">
        <v>197</v>
      </c>
      <c r="G10" s="235" t="s">
        <v>299</v>
      </c>
      <c r="H10" s="243"/>
      <c r="I10" s="287">
        <v>20</v>
      </c>
      <c r="J10" s="244" t="s">
        <v>227</v>
      </c>
      <c r="K10" s="243"/>
      <c r="L10" s="235" t="s">
        <v>481</v>
      </c>
      <c r="M10" s="243"/>
      <c r="N10" s="288">
        <v>1</v>
      </c>
      <c r="O10" s="244"/>
    </row>
    <row r="11" spans="2:15" x14ac:dyDescent="0.2">
      <c r="B11" s="235" t="s">
        <v>296</v>
      </c>
      <c r="D11" s="252">
        <f>D5*D6*(60*60/D7)*D8*D9*D10</f>
        <v>125.89440000000002</v>
      </c>
      <c r="E11" s="244" t="s">
        <v>224</v>
      </c>
      <c r="G11" s="235" t="s">
        <v>300</v>
      </c>
      <c r="H11" s="243"/>
      <c r="I11" s="287">
        <f>+I9/I10*60*2</f>
        <v>9</v>
      </c>
      <c r="J11" s="244" t="s">
        <v>226</v>
      </c>
      <c r="K11" s="243"/>
      <c r="L11" s="235" t="s">
        <v>482</v>
      </c>
      <c r="M11" s="243"/>
      <c r="N11" s="288">
        <v>1</v>
      </c>
      <c r="O11" s="244"/>
    </row>
    <row r="12" spans="2:15" x14ac:dyDescent="0.2">
      <c r="B12" s="235"/>
      <c r="C12" s="243"/>
      <c r="D12" s="243"/>
      <c r="E12" s="244"/>
      <c r="G12" s="235" t="s">
        <v>301</v>
      </c>
      <c r="H12" s="243"/>
      <c r="I12" s="287">
        <v>0.5</v>
      </c>
      <c r="J12" s="244" t="s">
        <v>226</v>
      </c>
      <c r="K12" s="243"/>
      <c r="L12" s="235" t="s">
        <v>483</v>
      </c>
      <c r="M12" s="243"/>
      <c r="N12" s="288">
        <v>1</v>
      </c>
      <c r="O12" s="244"/>
    </row>
    <row r="13" spans="2:15" x14ac:dyDescent="0.2">
      <c r="B13" s="235"/>
      <c r="C13" s="243"/>
      <c r="D13" s="243"/>
      <c r="E13" s="244"/>
      <c r="G13" s="235" t="s">
        <v>302</v>
      </c>
      <c r="H13" s="243"/>
      <c r="I13" s="287">
        <v>1</v>
      </c>
      <c r="J13" s="244" t="s">
        <v>226</v>
      </c>
      <c r="K13" s="243"/>
      <c r="L13" s="235" t="s">
        <v>484</v>
      </c>
      <c r="M13" s="243"/>
      <c r="N13" s="288">
        <v>0.83</v>
      </c>
      <c r="O13" s="244"/>
    </row>
    <row r="14" spans="2:15" x14ac:dyDescent="0.2">
      <c r="B14" s="235"/>
      <c r="C14" s="243"/>
      <c r="D14" s="243"/>
      <c r="E14" s="244"/>
      <c r="G14" s="235" t="s">
        <v>293</v>
      </c>
      <c r="H14" s="243"/>
      <c r="I14" s="290">
        <f>I8+SUM(I11:I13)</f>
        <v>16.5</v>
      </c>
      <c r="J14" s="244" t="s">
        <v>226</v>
      </c>
      <c r="K14" s="243"/>
      <c r="L14" s="235" t="s">
        <v>486</v>
      </c>
      <c r="M14" s="243"/>
      <c r="N14" s="288">
        <v>1</v>
      </c>
      <c r="O14" s="244"/>
    </row>
    <row r="15" spans="2:15" x14ac:dyDescent="0.2">
      <c r="B15" s="235"/>
      <c r="C15" s="243"/>
      <c r="D15" s="243"/>
      <c r="E15" s="244"/>
      <c r="G15" s="235" t="s">
        <v>295</v>
      </c>
      <c r="H15" s="243"/>
      <c r="I15" s="285">
        <v>0.83</v>
      </c>
      <c r="J15" s="244" t="s">
        <v>197</v>
      </c>
      <c r="K15" s="243"/>
      <c r="L15" s="235" t="s">
        <v>485</v>
      </c>
      <c r="M15" s="243"/>
      <c r="N15" s="288">
        <v>1</v>
      </c>
      <c r="O15" s="244"/>
    </row>
    <row r="16" spans="2:15" x14ac:dyDescent="0.2">
      <c r="B16" s="235"/>
      <c r="C16" s="243"/>
      <c r="D16" s="243"/>
      <c r="E16" s="244"/>
      <c r="G16" s="235" t="s">
        <v>472</v>
      </c>
      <c r="H16" s="243"/>
      <c r="I16" s="285">
        <v>1</v>
      </c>
      <c r="J16" s="244" t="s">
        <v>197</v>
      </c>
      <c r="K16" s="243"/>
      <c r="L16" s="235" t="s">
        <v>296</v>
      </c>
      <c r="M16" s="243"/>
      <c r="N16" s="249">
        <f>+N5*N8*N9*N10*N11*N12*N13*N14*N15</f>
        <v>298.8</v>
      </c>
      <c r="O16" s="244" t="s">
        <v>224</v>
      </c>
    </row>
    <row r="17" spans="2:15" x14ac:dyDescent="0.2">
      <c r="B17" s="247"/>
      <c r="C17" s="243"/>
      <c r="D17" s="243"/>
      <c r="E17" s="244"/>
      <c r="G17" s="235"/>
      <c r="H17" s="246"/>
      <c r="I17" s="249">
        <f>I14*I15*I16</f>
        <v>13.694999999999999</v>
      </c>
      <c r="J17" s="461" t="s">
        <v>228</v>
      </c>
      <c r="K17" s="243"/>
      <c r="L17" s="235"/>
      <c r="M17" s="248"/>
      <c r="N17" s="249"/>
      <c r="O17" s="244"/>
    </row>
    <row r="18" spans="2:15" x14ac:dyDescent="0.2">
      <c r="B18" s="275"/>
      <c r="C18" s="250"/>
      <c r="D18" s="250"/>
      <c r="E18" s="251"/>
      <c r="G18" s="276" t="s">
        <v>296</v>
      </c>
      <c r="H18" s="250"/>
      <c r="I18" s="291">
        <f>I5*I6*60/I17</f>
        <v>87.973713033954027</v>
      </c>
      <c r="J18" s="251" t="s">
        <v>224</v>
      </c>
      <c r="K18" s="243"/>
      <c r="L18" s="276"/>
      <c r="M18" s="292"/>
      <c r="N18" s="291"/>
      <c r="O18" s="251"/>
    </row>
    <row r="19" spans="2:15" x14ac:dyDescent="0.2">
      <c r="B19" s="247" t="s">
        <v>448</v>
      </c>
      <c r="C19" s="243"/>
      <c r="D19" s="243"/>
      <c r="E19" s="244"/>
      <c r="G19" s="247" t="s">
        <v>448</v>
      </c>
      <c r="H19" s="243"/>
      <c r="I19" s="243"/>
      <c r="J19" s="244"/>
      <c r="K19" s="243"/>
      <c r="L19" s="247" t="s">
        <v>448</v>
      </c>
      <c r="M19" s="243"/>
      <c r="N19" s="243"/>
      <c r="O19" s="244"/>
    </row>
    <row r="20" spans="2:15" x14ac:dyDescent="0.2">
      <c r="B20" s="247" t="s">
        <v>521</v>
      </c>
      <c r="C20" s="243"/>
      <c r="D20" s="243"/>
      <c r="E20" s="244"/>
      <c r="G20" s="247" t="s">
        <v>521</v>
      </c>
      <c r="H20" s="243"/>
      <c r="I20" s="243"/>
      <c r="J20" s="244"/>
      <c r="K20" s="243"/>
      <c r="L20" s="247" t="s">
        <v>521</v>
      </c>
      <c r="M20" s="243"/>
      <c r="N20" s="243"/>
      <c r="O20" s="244"/>
    </row>
    <row r="21" spans="2:15" x14ac:dyDescent="0.2">
      <c r="B21" s="278" t="s">
        <v>473</v>
      </c>
      <c r="C21" s="243"/>
      <c r="D21" s="286">
        <v>180</v>
      </c>
      <c r="E21" s="244" t="s">
        <v>220</v>
      </c>
      <c r="G21" s="278" t="s">
        <v>473</v>
      </c>
      <c r="H21" s="243"/>
      <c r="I21" s="286">
        <v>225</v>
      </c>
      <c r="J21" s="244" t="s">
        <v>220</v>
      </c>
      <c r="K21" s="243"/>
      <c r="L21" s="278" t="s">
        <v>304</v>
      </c>
      <c r="M21" s="243"/>
      <c r="N21" s="286">
        <v>260</v>
      </c>
      <c r="O21" s="244" t="s">
        <v>220</v>
      </c>
    </row>
    <row r="22" spans="2:15" x14ac:dyDescent="0.2">
      <c r="B22" s="278" t="s">
        <v>474</v>
      </c>
      <c r="C22" s="243"/>
      <c r="D22" s="252">
        <f>D21/D11</f>
        <v>1.4297697117584258</v>
      </c>
      <c r="E22" s="244" t="s">
        <v>229</v>
      </c>
      <c r="G22" s="278" t="s">
        <v>476</v>
      </c>
      <c r="H22" s="243"/>
      <c r="I22" s="252">
        <f>I21/I18</f>
        <v>2.5575821713147402</v>
      </c>
      <c r="J22" s="244" t="s">
        <v>229</v>
      </c>
      <c r="K22" s="243"/>
      <c r="L22" s="278" t="s">
        <v>487</v>
      </c>
      <c r="M22" s="243"/>
      <c r="N22" s="252">
        <f>N21/N16</f>
        <v>0.8701472556894243</v>
      </c>
      <c r="O22" s="244" t="s">
        <v>229</v>
      </c>
    </row>
    <row r="23" spans="2:15" x14ac:dyDescent="0.2">
      <c r="B23" s="247"/>
      <c r="C23" s="243"/>
      <c r="D23" s="243"/>
      <c r="E23" s="244"/>
      <c r="G23" s="235"/>
      <c r="H23" s="243"/>
      <c r="I23" s="243"/>
      <c r="J23" s="244"/>
      <c r="K23" s="243"/>
      <c r="L23" s="235"/>
      <c r="M23" s="243"/>
      <c r="N23" s="243"/>
      <c r="O23" s="244"/>
    </row>
    <row r="24" spans="2:15" x14ac:dyDescent="0.2">
      <c r="B24" s="316" t="s">
        <v>522</v>
      </c>
      <c r="C24" s="243"/>
      <c r="D24" s="243"/>
      <c r="E24" s="244"/>
      <c r="G24" s="316" t="s">
        <v>522</v>
      </c>
      <c r="H24" s="243"/>
      <c r="I24" s="243"/>
      <c r="J24" s="244"/>
      <c r="K24" s="243"/>
      <c r="L24" s="316" t="s">
        <v>522</v>
      </c>
      <c r="M24" s="243"/>
      <c r="N24" s="243"/>
      <c r="O24" s="244"/>
    </row>
    <row r="25" spans="2:15" x14ac:dyDescent="0.2">
      <c r="B25" s="235" t="s">
        <v>305</v>
      </c>
      <c r="C25" s="243"/>
      <c r="D25" s="289"/>
      <c r="E25" s="244" t="s">
        <v>230</v>
      </c>
      <c r="G25" s="235" t="s">
        <v>305</v>
      </c>
      <c r="H25" s="243"/>
      <c r="I25" s="284"/>
      <c r="J25" s="244" t="s">
        <v>230</v>
      </c>
      <c r="K25" s="243"/>
      <c r="L25" s="235" t="s">
        <v>305</v>
      </c>
      <c r="M25" s="243"/>
      <c r="N25" s="284"/>
      <c r="O25" s="244" t="s">
        <v>230</v>
      </c>
    </row>
    <row r="26" spans="2:15" x14ac:dyDescent="0.2">
      <c r="B26" s="235" t="s">
        <v>306</v>
      </c>
      <c r="C26" s="243"/>
      <c r="D26" s="289"/>
      <c r="E26" s="244" t="s">
        <v>220</v>
      </c>
      <c r="G26" s="235" t="s">
        <v>306</v>
      </c>
      <c r="H26" s="243"/>
      <c r="I26" s="284"/>
      <c r="J26" s="244" t="s">
        <v>220</v>
      </c>
      <c r="K26" s="243"/>
      <c r="L26" s="235" t="s">
        <v>306</v>
      </c>
      <c r="M26" s="243"/>
      <c r="N26" s="284"/>
      <c r="O26" s="244" t="s">
        <v>220</v>
      </c>
    </row>
    <row r="27" spans="2:15" x14ac:dyDescent="0.2">
      <c r="B27" s="235" t="s">
        <v>307</v>
      </c>
      <c r="C27" s="243"/>
      <c r="D27" s="289"/>
      <c r="E27" s="244" t="s">
        <v>220</v>
      </c>
      <c r="G27" s="235" t="s">
        <v>307</v>
      </c>
      <c r="H27" s="243"/>
      <c r="I27" s="284"/>
      <c r="J27" s="244" t="s">
        <v>220</v>
      </c>
      <c r="K27" s="243"/>
      <c r="L27" s="235" t="s">
        <v>307</v>
      </c>
      <c r="M27" s="243"/>
      <c r="N27" s="284"/>
      <c r="O27" s="244" t="s">
        <v>220</v>
      </c>
    </row>
    <row r="28" spans="2:15" x14ac:dyDescent="0.2">
      <c r="B28" s="235" t="s">
        <v>308</v>
      </c>
      <c r="C28" s="243"/>
      <c r="D28" s="289"/>
      <c r="E28" s="244" t="s">
        <v>220</v>
      </c>
      <c r="G28" s="235" t="s">
        <v>308</v>
      </c>
      <c r="H28" s="243"/>
      <c r="I28" s="284"/>
      <c r="J28" s="244" t="s">
        <v>220</v>
      </c>
      <c r="K28" s="243"/>
      <c r="L28" s="235" t="s">
        <v>308</v>
      </c>
      <c r="M28" s="243"/>
      <c r="N28" s="284"/>
      <c r="O28" s="244" t="s">
        <v>220</v>
      </c>
    </row>
    <row r="29" spans="2:15" x14ac:dyDescent="0.2">
      <c r="B29" s="235" t="s">
        <v>309</v>
      </c>
      <c r="C29" s="243"/>
      <c r="D29" s="289"/>
      <c r="E29" s="244" t="s">
        <v>220</v>
      </c>
      <c r="G29" s="235" t="s">
        <v>309</v>
      </c>
      <c r="H29" s="243"/>
      <c r="I29" s="284"/>
      <c r="J29" s="244" t="s">
        <v>220</v>
      </c>
      <c r="K29" s="243"/>
      <c r="L29" s="235" t="s">
        <v>309</v>
      </c>
      <c r="M29" s="243"/>
      <c r="N29" s="284"/>
      <c r="O29" s="244" t="s">
        <v>220</v>
      </c>
    </row>
    <row r="30" spans="2:15" x14ac:dyDescent="0.2">
      <c r="B30" s="278" t="s">
        <v>519</v>
      </c>
      <c r="C30" s="246"/>
      <c r="D30" s="319">
        <f>D25/10+SUM(D26:D29)</f>
        <v>0</v>
      </c>
      <c r="E30" s="244" t="s">
        <v>220</v>
      </c>
      <c r="G30" s="278" t="s">
        <v>519</v>
      </c>
      <c r="H30" s="243"/>
      <c r="I30" s="319">
        <f>I25/10+SUM(I26:I29)</f>
        <v>0</v>
      </c>
      <c r="J30" s="244" t="s">
        <v>220</v>
      </c>
      <c r="K30" s="243"/>
      <c r="L30" s="278" t="s">
        <v>519</v>
      </c>
      <c r="M30" s="243"/>
      <c r="N30" s="319">
        <f>N25/10+SUM(N26:N29)</f>
        <v>0</v>
      </c>
      <c r="O30" s="244"/>
    </row>
    <row r="31" spans="2:15" x14ac:dyDescent="0.2">
      <c r="B31" s="320" t="s">
        <v>475</v>
      </c>
      <c r="C31" s="277"/>
      <c r="D31" s="279">
        <f>D30/D11</f>
        <v>0</v>
      </c>
      <c r="E31" s="251" t="s">
        <v>229</v>
      </c>
      <c r="G31" s="320" t="s">
        <v>523</v>
      </c>
      <c r="H31" s="250"/>
      <c r="I31" s="279">
        <f>I30/I18</f>
        <v>0</v>
      </c>
      <c r="J31" s="251" t="s">
        <v>229</v>
      </c>
      <c r="K31" s="243"/>
      <c r="L31" s="320" t="s">
        <v>527</v>
      </c>
      <c r="M31" s="277"/>
      <c r="N31" s="279">
        <f>N30/N16</f>
        <v>0</v>
      </c>
      <c r="O31" s="251" t="s">
        <v>220</v>
      </c>
    </row>
    <row r="32" spans="2:15" ht="39" thickBot="1" x14ac:dyDescent="0.25">
      <c r="B32" s="317" t="s">
        <v>525</v>
      </c>
      <c r="C32" s="253"/>
      <c r="D32" s="321"/>
      <c r="E32" s="254" t="s">
        <v>229</v>
      </c>
      <c r="G32" s="317" t="s">
        <v>524</v>
      </c>
      <c r="H32" s="253"/>
      <c r="I32" s="321"/>
      <c r="J32" s="254" t="s">
        <v>229</v>
      </c>
      <c r="K32" s="243"/>
      <c r="L32" s="317" t="s">
        <v>526</v>
      </c>
      <c r="M32" s="253"/>
      <c r="N32" s="321"/>
      <c r="O32" s="254" t="s">
        <v>229</v>
      </c>
    </row>
    <row r="33" spans="2:15" x14ac:dyDescent="0.2">
      <c r="G33" s="243"/>
      <c r="H33" s="243"/>
      <c r="I33" s="243"/>
      <c r="J33" s="243"/>
      <c r="K33" s="243"/>
      <c r="L33" s="243"/>
      <c r="M33" s="243"/>
      <c r="N33" s="243"/>
      <c r="O33" s="243"/>
    </row>
    <row r="34" spans="2:15" x14ac:dyDescent="0.2">
      <c r="G34" s="243"/>
      <c r="H34" s="243"/>
      <c r="I34" s="243"/>
      <c r="J34" s="243"/>
      <c r="K34" s="243"/>
      <c r="L34" s="243"/>
      <c r="M34" s="243"/>
      <c r="N34" s="243"/>
      <c r="O34" s="243"/>
    </row>
    <row r="35" spans="2:15" x14ac:dyDescent="0.2">
      <c r="G35" s="243"/>
      <c r="H35" s="243"/>
      <c r="I35" s="243"/>
      <c r="J35" s="243"/>
      <c r="K35" s="243"/>
      <c r="L35" s="243"/>
    </row>
    <row r="36" spans="2:15" x14ac:dyDescent="0.2">
      <c r="B36" s="114" t="s">
        <v>321</v>
      </c>
      <c r="G36" s="114" t="s">
        <v>322</v>
      </c>
      <c r="K36" s="243"/>
      <c r="L36" s="114" t="s">
        <v>133</v>
      </c>
    </row>
    <row r="37" spans="2:15" ht="15" customHeight="1" x14ac:dyDescent="0.2">
      <c r="B37" s="296"/>
      <c r="C37" s="298" t="s">
        <v>239</v>
      </c>
      <c r="D37" s="298" t="s">
        <v>240</v>
      </c>
      <c r="E37" s="299" t="s">
        <v>241</v>
      </c>
      <c r="F37" s="246"/>
      <c r="G37" s="296"/>
      <c r="H37" s="255" t="s">
        <v>231</v>
      </c>
      <c r="I37" s="255" t="s">
        <v>232</v>
      </c>
      <c r="J37" s="256" t="s">
        <v>233</v>
      </c>
    </row>
    <row r="38" spans="2:15" x14ac:dyDescent="0.2">
      <c r="B38" s="301" t="s">
        <v>242</v>
      </c>
      <c r="C38" s="250">
        <v>1.5</v>
      </c>
      <c r="D38" s="250">
        <v>2.2000000000000002</v>
      </c>
      <c r="E38" s="258">
        <v>5.4</v>
      </c>
      <c r="F38" s="243"/>
      <c r="G38" s="297" t="s">
        <v>319</v>
      </c>
      <c r="H38" s="250">
        <v>27.5</v>
      </c>
      <c r="I38" s="250">
        <v>60.5</v>
      </c>
      <c r="J38" s="258">
        <v>137</v>
      </c>
    </row>
    <row r="39" spans="2:15" x14ac:dyDescent="0.2">
      <c r="B39" s="459"/>
      <c r="C39" s="243"/>
      <c r="D39" s="300" t="s">
        <v>492</v>
      </c>
      <c r="E39" s="257"/>
      <c r="F39" s="243"/>
      <c r="K39" s="243"/>
    </row>
    <row r="40" spans="2:15" ht="25.5" x14ac:dyDescent="0.2">
      <c r="B40" s="459" t="s">
        <v>316</v>
      </c>
      <c r="C40" s="243">
        <v>16</v>
      </c>
      <c r="D40" s="243">
        <v>18</v>
      </c>
      <c r="E40" s="257">
        <v>20</v>
      </c>
      <c r="F40" s="243"/>
      <c r="K40" s="243"/>
    </row>
    <row r="41" spans="2:15" ht="25.5" x14ac:dyDescent="0.2">
      <c r="B41" s="459" t="s">
        <v>490</v>
      </c>
      <c r="C41" s="243">
        <v>23</v>
      </c>
      <c r="D41" s="243">
        <v>23</v>
      </c>
      <c r="E41" s="257">
        <v>25</v>
      </c>
      <c r="F41" s="243"/>
    </row>
    <row r="42" spans="2:15" ht="38.25" x14ac:dyDescent="0.2">
      <c r="B42" s="460" t="s">
        <v>491</v>
      </c>
      <c r="C42" s="250">
        <v>27</v>
      </c>
      <c r="D42" s="250">
        <v>29</v>
      </c>
      <c r="E42" s="258">
        <v>35</v>
      </c>
      <c r="F42" s="243"/>
    </row>
    <row r="43" spans="2:15" x14ac:dyDescent="0.2">
      <c r="B43" s="114"/>
      <c r="F43" s="243"/>
    </row>
    <row r="44" spans="2:15" x14ac:dyDescent="0.2">
      <c r="B44" s="303" t="s">
        <v>310</v>
      </c>
      <c r="C44" s="293" t="s">
        <v>488</v>
      </c>
      <c r="D44" s="294"/>
      <c r="E44" s="295"/>
      <c r="F44" s="243"/>
    </row>
    <row r="45" spans="2:15" x14ac:dyDescent="0.2">
      <c r="B45" s="302" t="s">
        <v>311</v>
      </c>
      <c r="C45" s="243"/>
      <c r="D45" s="243" t="s">
        <v>234</v>
      </c>
      <c r="E45" s="257"/>
    </row>
    <row r="46" spans="2:15" x14ac:dyDescent="0.2">
      <c r="B46" s="302" t="s">
        <v>312</v>
      </c>
      <c r="C46" s="243"/>
      <c r="D46" s="243" t="s">
        <v>235</v>
      </c>
      <c r="E46" s="257"/>
    </row>
    <row r="47" spans="2:15" x14ac:dyDescent="0.2">
      <c r="B47" s="302" t="s">
        <v>313</v>
      </c>
      <c r="C47" s="243"/>
      <c r="D47" s="243" t="s">
        <v>236</v>
      </c>
      <c r="E47" s="257"/>
    </row>
    <row r="48" spans="2:15" x14ac:dyDescent="0.2">
      <c r="B48" s="302" t="s">
        <v>314</v>
      </c>
      <c r="C48" s="243"/>
      <c r="D48" s="243" t="s">
        <v>237</v>
      </c>
      <c r="E48" s="257"/>
    </row>
    <row r="49" spans="2:6" x14ac:dyDescent="0.2">
      <c r="B49" s="297" t="s">
        <v>315</v>
      </c>
      <c r="C49" s="250"/>
      <c r="D49" s="250" t="s">
        <v>238</v>
      </c>
      <c r="E49" s="258"/>
    </row>
    <row r="51" spans="2:6" x14ac:dyDescent="0.2">
      <c r="B51" s="296" t="s">
        <v>317</v>
      </c>
      <c r="C51" s="261" t="s">
        <v>244</v>
      </c>
      <c r="D51" s="259" t="s">
        <v>243</v>
      </c>
      <c r="E51" s="260" t="s">
        <v>245</v>
      </c>
    </row>
    <row r="52" spans="2:6" x14ac:dyDescent="0.2">
      <c r="B52" s="297" t="s">
        <v>489</v>
      </c>
      <c r="C52" s="262">
        <v>0.6</v>
      </c>
      <c r="D52" s="250">
        <v>0.75</v>
      </c>
      <c r="E52" s="258">
        <v>1</v>
      </c>
    </row>
    <row r="54" spans="2:6" x14ac:dyDescent="0.2">
      <c r="B54" s="296" t="s">
        <v>318</v>
      </c>
      <c r="C54" s="261" t="s">
        <v>244</v>
      </c>
      <c r="D54" s="259" t="s">
        <v>243</v>
      </c>
      <c r="E54" s="260" t="s">
        <v>245</v>
      </c>
      <c r="F54" s="243"/>
    </row>
    <row r="55" spans="2:6" x14ac:dyDescent="0.2">
      <c r="B55" s="297" t="s">
        <v>489</v>
      </c>
      <c r="C55" s="262">
        <v>0.9</v>
      </c>
      <c r="D55" s="250">
        <v>0.95</v>
      </c>
      <c r="E55" s="258">
        <v>1</v>
      </c>
      <c r="F55" s="243"/>
    </row>
    <row r="57" spans="2:6" x14ac:dyDescent="0.2">
      <c r="F57" s="243"/>
    </row>
  </sheetData>
  <phoneticPr fontId="15" type="noConversion"/>
  <pageMargins left="0.75" right="0.75" top="1" bottom="1" header="0.5" footer="0.5"/>
  <pageSetup scale="36" orientation="landscape" horizontalDpi="1200" verticalDpi="1200" r:id="rId1"/>
  <headerFooter alignWithMargins="0">
    <oddHeader xml:space="preserve">&amp;LReclaim Project:  </oddHeader>
    <oddFooter>&amp;L&amp;F&amp;CReclaim Model: &amp;A&amp;R&amp;N</oddFooter>
  </headerFooter>
  <colBreaks count="1" manualBreakCount="1">
    <brk id="12" max="1048575" man="1"/>
  </col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12"/>
  <sheetViews>
    <sheetView workbookViewId="0">
      <selection activeCell="A2" sqref="A2"/>
    </sheetView>
  </sheetViews>
  <sheetFormatPr defaultRowHeight="15" x14ac:dyDescent="0.2"/>
  <cols>
    <col min="2" max="2" width="7.77734375" customWidth="1"/>
  </cols>
  <sheetData>
    <row r="1" spans="1:12" x14ac:dyDescent="0.2">
      <c r="A1" s="39" t="s">
        <v>529</v>
      </c>
    </row>
    <row r="3" spans="1:12" ht="12" customHeight="1" x14ac:dyDescent="0.2"/>
    <row r="4" spans="1:12" ht="27" customHeight="1" x14ac:dyDescent="0.2">
      <c r="C4" s="39" t="s">
        <v>515</v>
      </c>
    </row>
    <row r="6" spans="1:12" ht="28.5" customHeight="1" x14ac:dyDescent="0.2">
      <c r="L6" s="39" t="s">
        <v>516</v>
      </c>
    </row>
    <row r="9" spans="1:12" x14ac:dyDescent="0.2">
      <c r="C9" s="39" t="s">
        <v>517</v>
      </c>
    </row>
    <row r="12" spans="1:12" x14ac:dyDescent="0.2">
      <c r="C12" s="39" t="s">
        <v>518</v>
      </c>
    </row>
  </sheetData>
  <pageMargins left="0.7" right="0.7" top="0.75" bottom="0.75" header="0.3" footer="0.3"/>
  <pageSetup orientation="portrait" r:id="rId1"/>
  <colBreaks count="2" manualBreakCount="2">
    <brk id="9" max="1048575" man="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Module6.Init">
                <anchor moveWithCells="1">
                  <from>
                    <xdr:col>0</xdr:col>
                    <xdr:colOff>28575</xdr:colOff>
                    <xdr:row>2</xdr:row>
                    <xdr:rowOff>104775</xdr:rowOff>
                  </from>
                  <to>
                    <xdr:col>1</xdr:col>
                    <xdr:colOff>581025</xdr:colOff>
                    <xdr:row>3</xdr:row>
                    <xdr:rowOff>304800</xdr:rowOff>
                  </to>
                </anchor>
              </controlPr>
            </control>
          </mc:Choice>
        </mc:AlternateContent>
        <mc:AlternateContent xmlns:mc="http://schemas.openxmlformats.org/markup-compatibility/2006">
          <mc:Choice Requires="x14">
            <control shapeId="11266" r:id="rId5" name="Button 2">
              <controlPr defaultSize="0" print="0" autoFill="0" autoPict="0" macro="[0]!DupBldg">
                <anchor moveWithCells="1" sizeWithCells="1">
                  <from>
                    <xdr:col>7</xdr:col>
                    <xdr:colOff>466725</xdr:colOff>
                    <xdr:row>5</xdr:row>
                    <xdr:rowOff>0</xdr:rowOff>
                  </from>
                  <to>
                    <xdr:col>9</xdr:col>
                    <xdr:colOff>9525</xdr:colOff>
                    <xdr:row>6</xdr:row>
                    <xdr:rowOff>38100</xdr:rowOff>
                  </to>
                </anchor>
              </controlPr>
            </control>
          </mc:Choice>
        </mc:AlternateContent>
        <mc:AlternateContent xmlns:mc="http://schemas.openxmlformats.org/markup-compatibility/2006">
          <mc:Choice Requires="x14">
            <control shapeId="11268" r:id="rId6" name="Button 4">
              <controlPr defaultSize="0" print="0" autoFill="0" autoPict="0" macro="[0]!DupChem">
                <anchor moveWithCells="1" sizeWithCells="1">
                  <from>
                    <xdr:col>9</xdr:col>
                    <xdr:colOff>104775</xdr:colOff>
                    <xdr:row>5</xdr:row>
                    <xdr:rowOff>0</xdr:rowOff>
                  </from>
                  <to>
                    <xdr:col>10</xdr:col>
                    <xdr:colOff>523875</xdr:colOff>
                    <xdr:row>6</xdr:row>
                    <xdr:rowOff>38100</xdr:rowOff>
                  </to>
                </anchor>
              </controlPr>
            </control>
          </mc:Choice>
        </mc:AlternateContent>
        <mc:AlternateContent xmlns:mc="http://schemas.openxmlformats.org/markup-compatibility/2006">
          <mc:Choice Requires="x14">
            <control shapeId="11269" r:id="rId7" name="Button 5">
              <controlPr defaultSize="0" print="0" autoFill="0" autoPict="0" macro="[0]!DupPit">
                <anchor moveWithCells="1" sizeWithCells="1">
                  <from>
                    <xdr:col>0</xdr:col>
                    <xdr:colOff>28575</xdr:colOff>
                    <xdr:row>5</xdr:row>
                    <xdr:rowOff>0</xdr:rowOff>
                  </from>
                  <to>
                    <xdr:col>1</xdr:col>
                    <xdr:colOff>390525</xdr:colOff>
                    <xdr:row>6</xdr:row>
                    <xdr:rowOff>57150</xdr:rowOff>
                  </to>
                </anchor>
              </controlPr>
            </control>
          </mc:Choice>
        </mc:AlternateContent>
        <mc:AlternateContent xmlns:mc="http://schemas.openxmlformats.org/markup-compatibility/2006">
          <mc:Choice Requires="x14">
            <control shapeId="11270" r:id="rId8" name="Button 6">
              <controlPr defaultSize="0" print="0" autoFill="0" autoPict="0" macro="[0]!DupRP">
                <anchor moveWithCells="1" sizeWithCells="1">
                  <from>
                    <xdr:col>5</xdr:col>
                    <xdr:colOff>542925</xdr:colOff>
                    <xdr:row>5</xdr:row>
                    <xdr:rowOff>0</xdr:rowOff>
                  </from>
                  <to>
                    <xdr:col>7</xdr:col>
                    <xdr:colOff>161925</xdr:colOff>
                    <xdr:row>6</xdr:row>
                    <xdr:rowOff>76200</xdr:rowOff>
                  </to>
                </anchor>
              </controlPr>
            </control>
          </mc:Choice>
        </mc:AlternateContent>
        <mc:AlternateContent xmlns:mc="http://schemas.openxmlformats.org/markup-compatibility/2006">
          <mc:Choice Requires="x14">
            <control shapeId="11271" r:id="rId9" name="Button 7">
              <controlPr defaultSize="0" print="0" autoFill="0" autoPict="0" macro="[0]!DupTailings">
                <anchor moveWithCells="1" sizeWithCells="1">
                  <from>
                    <xdr:col>4</xdr:col>
                    <xdr:colOff>9525</xdr:colOff>
                    <xdr:row>5</xdr:row>
                    <xdr:rowOff>19050</xdr:rowOff>
                  </from>
                  <to>
                    <xdr:col>5</xdr:col>
                    <xdr:colOff>371475</xdr:colOff>
                    <xdr:row>6</xdr:row>
                    <xdr:rowOff>95250</xdr:rowOff>
                  </to>
                </anchor>
              </controlPr>
            </control>
          </mc:Choice>
        </mc:AlternateContent>
        <mc:AlternateContent xmlns:mc="http://schemas.openxmlformats.org/markup-compatibility/2006">
          <mc:Choice Requires="x14">
            <control shapeId="11272" r:id="rId10" name="Button 8">
              <controlPr defaultSize="0" print="0" autoFill="0" autoPict="0" macro="[0]!DupUG">
                <anchor moveWithCells="1" sizeWithCells="1">
                  <from>
                    <xdr:col>2</xdr:col>
                    <xdr:colOff>9525</xdr:colOff>
                    <xdr:row>5</xdr:row>
                    <xdr:rowOff>0</xdr:rowOff>
                  </from>
                  <to>
                    <xdr:col>3</xdr:col>
                    <xdr:colOff>581025</xdr:colOff>
                    <xdr:row>6</xdr:row>
                    <xdr:rowOff>76200</xdr:rowOff>
                  </to>
                </anchor>
              </controlPr>
            </control>
          </mc:Choice>
        </mc:AlternateContent>
        <mc:AlternateContent xmlns:mc="http://schemas.openxmlformats.org/markup-compatibility/2006">
          <mc:Choice Requires="x14">
            <control shapeId="11273" r:id="rId11" name="Button 9">
              <controlPr defaultSize="0" print="0" autoFill="0" autoPict="0" macro="[0]!ShowUCWindow">
                <anchor moveWithCells="1" sizeWithCells="1">
                  <from>
                    <xdr:col>0</xdr:col>
                    <xdr:colOff>47625</xdr:colOff>
                    <xdr:row>8</xdr:row>
                    <xdr:rowOff>28575</xdr:rowOff>
                  </from>
                  <to>
                    <xdr:col>1</xdr:col>
                    <xdr:colOff>657225</xdr:colOff>
                    <xdr:row>9</xdr:row>
                    <xdr:rowOff>104775</xdr:rowOff>
                  </to>
                </anchor>
              </controlPr>
            </control>
          </mc:Choice>
        </mc:AlternateContent>
        <mc:AlternateContent xmlns:mc="http://schemas.openxmlformats.org/markup-compatibility/2006">
          <mc:Choice Requires="x14">
            <control shapeId="11274" r:id="rId12" name="Button 10">
              <controlPr defaultSize="0" print="0" autoFill="0" autoPict="0" macro="[0]!PrintAll">
                <anchor moveWithCells="1" sizeWithCells="1">
                  <from>
                    <xdr:col>0</xdr:col>
                    <xdr:colOff>66675</xdr:colOff>
                    <xdr:row>11</xdr:row>
                    <xdr:rowOff>28575</xdr:rowOff>
                  </from>
                  <to>
                    <xdr:col>1</xdr:col>
                    <xdr:colOff>542925</xdr:colOff>
                    <xdr:row>12</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J26"/>
  <sheetViews>
    <sheetView zoomScale="75" zoomScaleNormal="75" workbookViewId="0"/>
  </sheetViews>
  <sheetFormatPr defaultColWidth="8.88671875" defaultRowHeight="24.95" customHeight="1" x14ac:dyDescent="0.2"/>
  <cols>
    <col min="1" max="1" width="46.5546875" style="172" customWidth="1"/>
    <col min="2" max="2" width="15.88671875" style="192" customWidth="1"/>
    <col min="3" max="3" width="1.21875" style="172" customWidth="1"/>
    <col min="4" max="4" width="13.21875" style="174" bestFit="1" customWidth="1"/>
    <col min="5" max="5" width="1.33203125" style="172" customWidth="1"/>
    <col min="6" max="6" width="13.44140625" style="172" customWidth="1"/>
    <col min="7" max="7" width="1.21875" style="172" customWidth="1"/>
    <col min="8" max="8" width="12" style="172" customWidth="1"/>
    <col min="9" max="9" width="8.88671875" style="172" customWidth="1"/>
    <col min="10" max="10" width="11.21875" style="172" bestFit="1" customWidth="1"/>
    <col min="11" max="11" width="10.21875" style="172" bestFit="1" customWidth="1"/>
    <col min="12" max="16384" width="8.88671875" style="172"/>
  </cols>
  <sheetData>
    <row r="1" spans="1:10" ht="24.95" customHeight="1" x14ac:dyDescent="0.2">
      <c r="B1" s="173" t="s">
        <v>1</v>
      </c>
    </row>
    <row r="2" spans="1:10" ht="24.95" customHeight="1" thickBot="1" x14ac:dyDescent="0.3">
      <c r="A2" s="305"/>
      <c r="B2" s="175"/>
      <c r="C2" s="176"/>
      <c r="D2" s="177"/>
      <c r="E2" s="177"/>
      <c r="F2" s="177"/>
      <c r="G2" s="177"/>
      <c r="H2" s="177"/>
    </row>
    <row r="3" spans="1:10" ht="45.75" customHeight="1" x14ac:dyDescent="0.25">
      <c r="A3" s="178" t="s">
        <v>327</v>
      </c>
      <c r="B3" s="179" t="s">
        <v>67</v>
      </c>
      <c r="C3" s="180"/>
      <c r="D3" s="181" t="s">
        <v>376</v>
      </c>
      <c r="E3" s="182"/>
      <c r="F3" s="183" t="s">
        <v>325</v>
      </c>
      <c r="G3" s="183"/>
      <c r="H3" s="183" t="s">
        <v>326</v>
      </c>
    </row>
    <row r="4" spans="1:10" ht="24.95" customHeight="1" x14ac:dyDescent="0.2">
      <c r="A4" s="184" t="s">
        <v>3</v>
      </c>
      <c r="B4" s="185" t="str">
        <f>IF(ISBLANK('Open Pit'!$C$1),"",'Open Pit'!$C$1)</f>
        <v/>
      </c>
      <c r="C4" s="186"/>
      <c r="D4" s="187">
        <f>Pit1Total</f>
        <v>1E-4</v>
      </c>
      <c r="E4" s="188"/>
      <c r="F4" s="188">
        <f>Pit1LandTotal</f>
        <v>0</v>
      </c>
      <c r="G4" s="188"/>
      <c r="H4" s="188">
        <f>Pit1WaterTotal</f>
        <v>0</v>
      </c>
    </row>
    <row r="5" spans="1:10" ht="24.95" customHeight="1" x14ac:dyDescent="0.2">
      <c r="A5" s="184" t="s">
        <v>24</v>
      </c>
      <c r="B5" s="185" t="str">
        <f>IF(ISBLANK('UG Mine'!$C$1),"",'UG Mine'!$C$1)</f>
        <v/>
      </c>
      <c r="C5" s="186"/>
      <c r="D5" s="187">
        <f>UG1Total</f>
        <v>1E-4</v>
      </c>
      <c r="E5" s="188"/>
      <c r="F5" s="188">
        <f>UG1LandTotal</f>
        <v>0</v>
      </c>
      <c r="G5" s="188"/>
      <c r="H5" s="188">
        <f>UG1WaterTotal</f>
        <v>0</v>
      </c>
    </row>
    <row r="6" spans="1:10" ht="24.95" customHeight="1" x14ac:dyDescent="0.2">
      <c r="A6" s="184" t="s">
        <v>466</v>
      </c>
      <c r="B6" s="185" t="str">
        <f>IF(ISBLANK(Tailings!$C$1),"",Tailings!$C$1)</f>
        <v/>
      </c>
      <c r="C6" s="186"/>
      <c r="D6" s="187">
        <f>Tailings1Total</f>
        <v>1E-4</v>
      </c>
      <c r="E6" s="188"/>
      <c r="F6" s="188">
        <f>Tailings1LandTotal</f>
        <v>0</v>
      </c>
      <c r="G6" s="188"/>
      <c r="H6" s="188">
        <f>Tailings1WaterTotal</f>
        <v>0</v>
      </c>
    </row>
    <row r="7" spans="1:10" ht="24.95" customHeight="1" x14ac:dyDescent="0.2">
      <c r="A7" s="210" t="s">
        <v>31</v>
      </c>
      <c r="B7" s="185" t="str">
        <f>IF(ISBLANK('Rock Pile'!$C$1),"",'Rock Pile'!$C$1)</f>
        <v/>
      </c>
      <c r="C7" s="186"/>
      <c r="D7" s="187">
        <f>RP1Total</f>
        <v>1E-4</v>
      </c>
      <c r="E7" s="188"/>
      <c r="F7" s="188">
        <f>RP1LandTotal</f>
        <v>0</v>
      </c>
      <c r="G7" s="188"/>
      <c r="H7" s="188">
        <f>RP1WaterTotal</f>
        <v>0</v>
      </c>
    </row>
    <row r="8" spans="1:10" ht="24.95" customHeight="1" x14ac:dyDescent="0.2">
      <c r="A8" s="184" t="s">
        <v>37</v>
      </c>
      <c r="B8" s="185" t="str">
        <f>IF(ISBLANK('Bldgs &amp; Equip'!$C$1),"",'Bldgs &amp; Equip'!$C$1)</f>
        <v/>
      </c>
      <c r="C8" s="186"/>
      <c r="D8" s="189">
        <f>Bldg1Total</f>
        <v>1E-4</v>
      </c>
      <c r="E8" s="188"/>
      <c r="F8" s="188">
        <f>Bldg1LandTotal</f>
        <v>0</v>
      </c>
      <c r="G8" s="188"/>
      <c r="H8" s="188">
        <f>Bldg1WaterTotal</f>
        <v>0</v>
      </c>
    </row>
    <row r="9" spans="1:10" ht="24.95" customHeight="1" x14ac:dyDescent="0.2">
      <c r="A9" s="184" t="s">
        <v>467</v>
      </c>
      <c r="B9" s="185" t="str">
        <f>IF(ISBLANK(Chemicals!$C$1),"",Chemicals!$C$1)</f>
        <v/>
      </c>
      <c r="C9" s="186"/>
      <c r="D9" s="189">
        <f>Chem1Total</f>
        <v>1E-4</v>
      </c>
      <c r="E9" s="188"/>
      <c r="F9" s="188">
        <f>Chem1LandTotal</f>
        <v>0</v>
      </c>
      <c r="G9" s="188"/>
      <c r="H9" s="188">
        <f>Chem1WaterTotal</f>
        <v>0</v>
      </c>
    </row>
    <row r="10" spans="1:10" ht="24.95" customHeight="1" x14ac:dyDescent="0.2">
      <c r="A10" s="184" t="s">
        <v>439</v>
      </c>
      <c r="B10" s="185" t="str">
        <f>IF(ISBLANK('Water Treatment'!$C$1),"",'Water Treatment'!$C$1)</f>
        <v/>
      </c>
      <c r="C10" s="186"/>
      <c r="D10" s="189">
        <f>Water1Total</f>
        <v>1E-4</v>
      </c>
      <c r="E10" s="188"/>
      <c r="F10" s="331" t="s">
        <v>536</v>
      </c>
      <c r="G10" s="188"/>
      <c r="H10" s="306">
        <f>Water1Total</f>
        <v>1E-4</v>
      </c>
    </row>
    <row r="11" spans="1:10" ht="24.75" customHeight="1" x14ac:dyDescent="0.25">
      <c r="A11" s="184" t="s">
        <v>442</v>
      </c>
      <c r="B11" s="191" t="str">
        <f>IF(ISBLANK(ICM!$C$1),"",ICM!$C$1)</f>
        <v/>
      </c>
      <c r="C11" s="193"/>
      <c r="D11" s="281">
        <f>ICMTotal</f>
        <v>0</v>
      </c>
      <c r="E11" s="210"/>
      <c r="F11" s="331" t="s">
        <v>536</v>
      </c>
      <c r="G11" s="211"/>
      <c r="H11" s="307">
        <f>ICMTotal</f>
        <v>0</v>
      </c>
    </row>
    <row r="12" spans="1:10" ht="24.95" customHeight="1" x14ac:dyDescent="0.25">
      <c r="A12" s="210"/>
      <c r="B12" s="209" t="s">
        <v>377</v>
      </c>
      <c r="C12" s="212"/>
      <c r="D12" s="213">
        <f>SUM(D4:D11)</f>
        <v>7.000000000000001E-4</v>
      </c>
      <c r="E12" s="214"/>
      <c r="F12" s="213">
        <f>SUM(F4:F11)</f>
        <v>0</v>
      </c>
      <c r="G12" s="215"/>
      <c r="H12" s="213">
        <f>SUM(H4:H11)</f>
        <v>1E-4</v>
      </c>
      <c r="J12" s="190"/>
    </row>
    <row r="13" spans="1:10" ht="24.75" customHeight="1" x14ac:dyDescent="0.25">
      <c r="A13" s="191"/>
      <c r="B13" s="191" t="s">
        <v>684</v>
      </c>
      <c r="C13" s="193"/>
      <c r="D13" s="209"/>
      <c r="E13" s="210"/>
      <c r="F13" s="211">
        <f>IF(F12&lt;0.01,0,F12/D12)</f>
        <v>0</v>
      </c>
      <c r="G13" s="211"/>
      <c r="H13" s="211">
        <f>IF(H12&lt;0.01,0,H12/D12)</f>
        <v>0</v>
      </c>
    </row>
    <row r="14" spans="1:10" ht="24.75" customHeight="1" thickBot="1" x14ac:dyDescent="0.3">
      <c r="A14" s="305"/>
      <c r="B14" s="216"/>
      <c r="C14" s="217"/>
      <c r="D14" s="218"/>
      <c r="E14" s="219"/>
      <c r="F14" s="220"/>
      <c r="G14" s="220"/>
      <c r="H14" s="221"/>
    </row>
    <row r="15" spans="1:10" ht="43.5" customHeight="1" thickBot="1" x14ac:dyDescent="0.3">
      <c r="A15" s="228" t="s">
        <v>493</v>
      </c>
      <c r="B15" s="229"/>
      <c r="C15" s="230"/>
      <c r="D15" s="222" t="s">
        <v>376</v>
      </c>
      <c r="E15" s="223"/>
      <c r="F15" s="224" t="s">
        <v>325</v>
      </c>
      <c r="G15" s="224"/>
      <c r="H15" s="224" t="s">
        <v>326</v>
      </c>
    </row>
    <row r="16" spans="1:10" ht="24.95" customHeight="1" x14ac:dyDescent="0.2">
      <c r="A16" s="210" t="s">
        <v>49</v>
      </c>
      <c r="B16" s="185" t="str">
        <f>IF(ISBLANK(Mobilization!$C$1),"",Mobilization!$C$1)</f>
        <v/>
      </c>
      <c r="C16" s="186"/>
      <c r="D16" s="189">
        <f>MobTotal</f>
        <v>1E-4</v>
      </c>
      <c r="E16" s="194"/>
      <c r="F16" s="307">
        <f>D16*$F$13</f>
        <v>0</v>
      </c>
      <c r="G16" s="308"/>
      <c r="H16" s="307">
        <f>D16*$H$13</f>
        <v>0</v>
      </c>
      <c r="J16" s="190"/>
    </row>
    <row r="17" spans="1:10" ht="24.95" customHeight="1" x14ac:dyDescent="0.2">
      <c r="A17" s="184" t="s">
        <v>375</v>
      </c>
      <c r="B17" s="185" t="str">
        <f>IF(ISBLANK(PostClosure!$C$1),"",PostClosure!$C$1)</f>
        <v/>
      </c>
      <c r="C17" s="186"/>
      <c r="D17" s="189">
        <f>PC1Total</f>
        <v>0</v>
      </c>
      <c r="E17" s="188"/>
      <c r="F17" s="307">
        <f>D17*$F$13</f>
        <v>0</v>
      </c>
      <c r="G17" s="214"/>
      <c r="H17" s="307">
        <f>D17*$H$13</f>
        <v>0</v>
      </c>
    </row>
    <row r="18" spans="1:10" ht="24.95" customHeight="1" x14ac:dyDescent="0.2">
      <c r="A18" s="184" t="s">
        <v>69</v>
      </c>
      <c r="B18" s="208">
        <v>0.05</v>
      </c>
      <c r="C18" s="186"/>
      <c r="D18" s="189">
        <f t="shared" ref="D18:D23" si="0">B18*$D$12</f>
        <v>3.5000000000000004E-5</v>
      </c>
      <c r="E18" s="184"/>
      <c r="F18" s="188">
        <f t="shared" ref="F18:F23" si="1">+$F$13*D18</f>
        <v>0</v>
      </c>
      <c r="G18" s="188"/>
      <c r="H18" s="196">
        <f t="shared" ref="H18:H23" si="2">+$H$13*D18</f>
        <v>0</v>
      </c>
      <c r="J18" s="190"/>
    </row>
    <row r="19" spans="1:10" ht="24.95" customHeight="1" x14ac:dyDescent="0.2">
      <c r="A19" s="184" t="s">
        <v>68</v>
      </c>
      <c r="B19" s="195">
        <v>0.05</v>
      </c>
      <c r="C19" s="186"/>
      <c r="D19" s="189">
        <f t="shared" si="0"/>
        <v>3.5000000000000004E-5</v>
      </c>
      <c r="E19" s="184"/>
      <c r="F19" s="188">
        <f t="shared" si="1"/>
        <v>0</v>
      </c>
      <c r="G19" s="188"/>
      <c r="H19" s="196">
        <f t="shared" si="2"/>
        <v>0</v>
      </c>
      <c r="J19" s="190"/>
    </row>
    <row r="20" spans="1:10" ht="24.95" customHeight="1" x14ac:dyDescent="0.2">
      <c r="A20" s="184" t="s">
        <v>609</v>
      </c>
      <c r="B20" s="208">
        <v>0.01</v>
      </c>
      <c r="C20" s="186"/>
      <c r="D20" s="189">
        <f t="shared" si="0"/>
        <v>7.0000000000000007E-6</v>
      </c>
      <c r="E20" s="184"/>
      <c r="F20" s="188">
        <f t="shared" si="1"/>
        <v>0</v>
      </c>
      <c r="G20" s="188"/>
      <c r="H20" s="196">
        <f t="shared" si="2"/>
        <v>0</v>
      </c>
      <c r="J20" s="190"/>
    </row>
    <row r="21" spans="1:10" ht="25.5" customHeight="1" x14ac:dyDescent="0.2">
      <c r="A21" s="184" t="s">
        <v>557</v>
      </c>
      <c r="B21" s="208">
        <v>0.01</v>
      </c>
      <c r="C21" s="186"/>
      <c r="D21" s="189">
        <f t="shared" si="0"/>
        <v>7.0000000000000007E-6</v>
      </c>
      <c r="E21" s="184"/>
      <c r="F21" s="188">
        <f t="shared" si="1"/>
        <v>0</v>
      </c>
      <c r="G21" s="188"/>
      <c r="H21" s="196">
        <f t="shared" si="2"/>
        <v>0</v>
      </c>
    </row>
    <row r="22" spans="1:10" ht="24.95" customHeight="1" x14ac:dyDescent="0.2">
      <c r="A22" s="184" t="s">
        <v>70</v>
      </c>
      <c r="B22" s="208">
        <v>0.2</v>
      </c>
      <c r="C22" s="186"/>
      <c r="D22" s="189">
        <f t="shared" si="0"/>
        <v>1.4000000000000001E-4</v>
      </c>
      <c r="E22" s="184"/>
      <c r="F22" s="188">
        <f t="shared" si="1"/>
        <v>0</v>
      </c>
      <c r="G22" s="188"/>
      <c r="H22" s="196">
        <f t="shared" si="2"/>
        <v>0</v>
      </c>
      <c r="J22" s="190"/>
    </row>
    <row r="23" spans="1:10" ht="24.75" customHeight="1" x14ac:dyDescent="0.2">
      <c r="A23" s="184" t="s">
        <v>374</v>
      </c>
      <c r="B23" s="195">
        <v>0</v>
      </c>
      <c r="C23" s="186"/>
      <c r="D23" s="189">
        <f t="shared" si="0"/>
        <v>0</v>
      </c>
      <c r="E23" s="184"/>
      <c r="F23" s="188">
        <f t="shared" si="1"/>
        <v>0</v>
      </c>
      <c r="G23" s="197"/>
      <c r="H23" s="196">
        <f t="shared" si="2"/>
        <v>0</v>
      </c>
      <c r="J23" s="190"/>
    </row>
    <row r="24" spans="1:10" ht="24.95" customHeight="1" x14ac:dyDescent="0.25">
      <c r="A24" s="225"/>
      <c r="B24" s="209" t="s">
        <v>556</v>
      </c>
      <c r="C24" s="212"/>
      <c r="D24" s="227">
        <f>SUM(D16:D23)</f>
        <v>3.2400000000000007E-4</v>
      </c>
      <c r="E24" s="226"/>
      <c r="F24" s="227">
        <f>SUM(F16:F23)</f>
        <v>0</v>
      </c>
      <c r="G24" s="215"/>
      <c r="H24" s="227">
        <f>SUM(H16:H23)</f>
        <v>0</v>
      </c>
      <c r="J24" s="190"/>
    </row>
    <row r="25" spans="1:10" ht="24.95" customHeight="1" thickBot="1" x14ac:dyDescent="0.3">
      <c r="A25" s="225"/>
      <c r="B25" s="209"/>
      <c r="C25" s="212"/>
      <c r="D25" s="215"/>
      <c r="E25" s="226"/>
      <c r="F25" s="215"/>
      <c r="G25" s="215"/>
      <c r="H25" s="215"/>
      <c r="J25" s="190"/>
    </row>
    <row r="26" spans="1:10" ht="24.95" customHeight="1" thickBot="1" x14ac:dyDescent="0.3">
      <c r="A26" s="324" t="s">
        <v>528</v>
      </c>
      <c r="B26" s="309"/>
      <c r="C26" s="310"/>
      <c r="D26" s="311">
        <f>D12+D24</f>
        <v>1.0240000000000002E-3</v>
      </c>
      <c r="E26" s="312"/>
      <c r="F26" s="311">
        <f>F12+F24</f>
        <v>0</v>
      </c>
      <c r="G26" s="311"/>
      <c r="H26" s="311">
        <f>H12+H24</f>
        <v>1E-4</v>
      </c>
    </row>
  </sheetData>
  <pageMargins left="0.75" right="0.75" top="1" bottom="1" header="0.5" footer="0.5"/>
  <pageSetup scale="71" orientation="portrait" horizontalDpi="300" verticalDpi="300" r:id="rId1"/>
  <headerFooter alignWithMargins="0">
    <oddHeader xml:space="preserve">&amp;R&amp;D&amp;LReclaim 7.0 Project: Blank                    </oddHeader>
    <oddFooter>&amp;L&amp;F&amp;R&amp;P of &amp;N</oddFooter>
  </headerFooter>
  <colBreaks count="7" manualBreakCount="7">
    <brk id="1" max="1048575" man="1"/>
    <brk id="9" max="1048575" man="1"/>
    <brk id="10" max="1048575" man="1"/>
    <brk id="11" max="1048575" man="1"/>
    <brk id="12" max="1048575" man="1"/>
    <brk id="19" max="1048575" man="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H1102"/>
  <sheetViews>
    <sheetView zoomScale="75" zoomScaleNormal="75" workbookViewId="0"/>
  </sheetViews>
  <sheetFormatPr defaultColWidth="9.77734375" defaultRowHeight="12.75" x14ac:dyDescent="0.2"/>
  <cols>
    <col min="1" max="1" width="1.88671875" style="7" customWidth="1"/>
    <col min="2" max="3" width="29.6640625" style="7" customWidth="1"/>
    <col min="4" max="4" width="5.21875" style="15" customWidth="1"/>
    <col min="5" max="5" width="8" style="5" customWidth="1"/>
    <col min="6" max="6" width="7" style="5" customWidth="1"/>
    <col min="7" max="7" width="5.6640625" style="5" customWidth="1"/>
    <col min="8" max="8" width="11.44140625" style="7" customWidth="1"/>
    <col min="9" max="9" width="5.21875" style="7" customWidth="1"/>
    <col min="10" max="10" width="6.109375" style="403" customWidth="1"/>
    <col min="11" max="11" width="6.77734375" style="403" customWidth="1"/>
    <col min="12" max="12" width="1.21875" style="7" customWidth="1"/>
    <col min="13" max="13" width="28.88671875" style="7" customWidth="1"/>
    <col min="14" max="14" width="28.33203125" style="7" customWidth="1"/>
    <col min="15" max="15" width="5.21875" style="15" customWidth="1"/>
    <col min="16" max="16" width="8" style="5" customWidth="1"/>
    <col min="17" max="17" width="7" style="5" customWidth="1"/>
    <col min="18" max="18" width="8.77734375" style="5" customWidth="1"/>
    <col min="19" max="19" width="11.44140625" style="7" customWidth="1"/>
    <col min="20" max="20" width="5.21875" style="7" customWidth="1"/>
    <col min="21" max="21" width="6.5546875" style="7" customWidth="1"/>
    <col min="22" max="22" width="6.77734375" style="7" customWidth="1"/>
    <col min="23" max="23" width="1.21875" style="7" customWidth="1"/>
    <col min="24" max="25" width="29.6640625" style="7" customWidth="1"/>
    <col min="26" max="26" width="5.21875" style="15" customWidth="1"/>
    <col min="27" max="27" width="8" style="5" customWidth="1"/>
    <col min="28" max="28" width="7" style="5" customWidth="1"/>
    <col min="29" max="29" width="5.6640625" style="5" customWidth="1"/>
    <col min="30" max="30" width="11.44140625" style="7" customWidth="1"/>
    <col min="31" max="31" width="5.21875" style="7" customWidth="1"/>
    <col min="32" max="32" width="6.109375" style="7" customWidth="1"/>
    <col min="33" max="33" width="6.77734375" style="7" customWidth="1"/>
    <col min="34" max="34" width="1.21875" style="7" customWidth="1"/>
    <col min="35" max="16384" width="9.77734375" style="7"/>
  </cols>
  <sheetData>
    <row r="1" spans="1:34" s="114" customFormat="1" ht="24.75" customHeight="1" x14ac:dyDescent="0.2">
      <c r="A1" s="7">
        <v>1</v>
      </c>
      <c r="B1" s="389" t="s">
        <v>95</v>
      </c>
      <c r="C1" s="389"/>
      <c r="D1" s="390"/>
      <c r="E1" s="248"/>
      <c r="F1" s="248"/>
      <c r="G1" s="198" t="s">
        <v>357</v>
      </c>
      <c r="H1" s="390">
        <v>1</v>
      </c>
      <c r="I1" s="243"/>
      <c r="J1" s="411"/>
      <c r="K1" s="411"/>
      <c r="L1" s="7"/>
      <c r="M1" s="7"/>
      <c r="N1" s="7"/>
      <c r="O1" s="7"/>
      <c r="P1" s="7"/>
      <c r="Q1" s="7"/>
      <c r="R1" s="7"/>
      <c r="S1" s="7"/>
      <c r="T1" s="7"/>
      <c r="U1" s="7"/>
      <c r="V1" s="7"/>
      <c r="W1" s="7"/>
      <c r="X1" s="7"/>
      <c r="Y1" s="7"/>
      <c r="Z1" s="7"/>
      <c r="AA1" s="7"/>
      <c r="AB1" s="7"/>
      <c r="AC1" s="7"/>
      <c r="AD1" s="7"/>
      <c r="AE1" s="7"/>
      <c r="AF1" s="7"/>
      <c r="AG1" s="7"/>
      <c r="AH1" s="7"/>
    </row>
    <row r="2" spans="1:34" s="21" customFormat="1" ht="5.0999999999999996" customHeight="1" thickBot="1" x14ac:dyDescent="0.25">
      <c r="A2" s="7"/>
      <c r="D2" s="53"/>
      <c r="E2" s="54"/>
      <c r="F2" s="54"/>
      <c r="G2" s="54"/>
      <c r="H2" s="55"/>
      <c r="I2" s="55"/>
      <c r="J2" s="404"/>
      <c r="K2" s="404"/>
      <c r="L2" s="7"/>
      <c r="M2" s="7"/>
      <c r="N2" s="7"/>
      <c r="O2" s="7"/>
      <c r="P2" s="7"/>
      <c r="Q2" s="7"/>
      <c r="R2" s="7"/>
      <c r="S2" s="7"/>
      <c r="T2" s="7"/>
      <c r="U2" s="7"/>
      <c r="V2" s="7"/>
      <c r="W2" s="7"/>
      <c r="X2" s="7"/>
      <c r="Y2" s="7"/>
      <c r="Z2" s="7"/>
      <c r="AA2" s="7"/>
      <c r="AB2" s="7"/>
      <c r="AC2" s="7"/>
      <c r="AD2" s="7"/>
      <c r="AE2" s="7"/>
      <c r="AF2" s="7"/>
      <c r="AG2" s="7"/>
      <c r="AH2" s="7"/>
    </row>
    <row r="3" spans="1:34" s="114" customFormat="1" ht="33" customHeight="1" x14ac:dyDescent="0.2">
      <c r="A3" s="7"/>
      <c r="B3" s="385" t="s">
        <v>4</v>
      </c>
      <c r="C3" s="385" t="s">
        <v>355</v>
      </c>
      <c r="D3" s="386" t="s">
        <v>199</v>
      </c>
      <c r="E3" s="387" t="s">
        <v>198</v>
      </c>
      <c r="F3" s="387" t="s">
        <v>200</v>
      </c>
      <c r="G3" s="388" t="s">
        <v>201</v>
      </c>
      <c r="H3" s="386" t="s">
        <v>202</v>
      </c>
      <c r="I3" s="385" t="s">
        <v>203</v>
      </c>
      <c r="J3" s="405" t="s">
        <v>215</v>
      </c>
      <c r="K3" s="405" t="s">
        <v>204</v>
      </c>
      <c r="L3" s="7"/>
      <c r="M3" s="7"/>
      <c r="N3" s="7"/>
      <c r="O3" s="7"/>
      <c r="P3" s="7"/>
      <c r="Q3" s="7"/>
      <c r="R3" s="7"/>
      <c r="S3" s="7"/>
      <c r="T3" s="7"/>
      <c r="U3" s="7"/>
      <c r="V3" s="7"/>
      <c r="W3" s="7"/>
      <c r="X3" s="7"/>
      <c r="Y3" s="7"/>
      <c r="Z3" s="7"/>
      <c r="AA3" s="7"/>
      <c r="AB3" s="7"/>
      <c r="AC3" s="7"/>
      <c r="AD3" s="7"/>
      <c r="AE3" s="7"/>
      <c r="AF3" s="7"/>
      <c r="AG3" s="7"/>
      <c r="AH3" s="7"/>
    </row>
    <row r="4" spans="1:34" ht="15" customHeight="1" x14ac:dyDescent="0.2">
      <c r="B4" s="75" t="s">
        <v>849</v>
      </c>
      <c r="C4" s="75"/>
      <c r="D4" s="76"/>
      <c r="E4" s="75"/>
      <c r="F4" s="75"/>
      <c r="G4" s="75"/>
      <c r="H4" s="78"/>
      <c r="I4" s="79"/>
      <c r="J4" s="406"/>
      <c r="K4" s="406"/>
      <c r="O4" s="7"/>
      <c r="P4" s="7"/>
      <c r="Q4" s="7"/>
      <c r="R4" s="7"/>
      <c r="Z4" s="7"/>
      <c r="AA4" s="7"/>
      <c r="AB4" s="7"/>
      <c r="AC4" s="7"/>
    </row>
    <row r="5" spans="1:34" ht="15" customHeight="1" x14ac:dyDescent="0.2">
      <c r="B5" s="22" t="s">
        <v>6</v>
      </c>
      <c r="C5" s="22"/>
      <c r="D5" s="23" t="s">
        <v>7</v>
      </c>
      <c r="E5" s="22"/>
      <c r="F5" s="112" t="e">
        <f>NA()</f>
        <v>#N/A</v>
      </c>
      <c r="G5" s="372">
        <f t="shared" ref="G5:G59" si="0">IF(ISNA(F5),0,INDEX(IF(UPPER(RIGHT(F5,1))=Low,UnitCostLow, IF(UPPER(RIGHT(F5,1))=High,UnitCostHigh,UnitCostSpecified)),MATCH(UPPER(LEFT(F5,LEN(F5)-1)),CostCode,0)))</f>
        <v>0</v>
      </c>
      <c r="H5" s="407">
        <f>G5*E5</f>
        <v>0</v>
      </c>
      <c r="I5" s="47"/>
      <c r="J5" s="407">
        <f t="shared" ref="J5" si="1">H5*I5</f>
        <v>0</v>
      </c>
      <c r="K5" s="407">
        <f t="shared" ref="K5" si="2">H5*(1-I5)</f>
        <v>0</v>
      </c>
      <c r="O5" s="7"/>
      <c r="P5" s="7"/>
      <c r="Q5" s="7"/>
      <c r="R5" s="7"/>
      <c r="Z5" s="7"/>
      <c r="AA5" s="7"/>
      <c r="AB5" s="7"/>
      <c r="AC5" s="7"/>
    </row>
    <row r="6" spans="1:34" ht="15" customHeight="1" x14ac:dyDescent="0.2">
      <c r="B6" s="22" t="s">
        <v>8</v>
      </c>
      <c r="C6" s="22"/>
      <c r="D6" s="23" t="s">
        <v>9</v>
      </c>
      <c r="E6" s="22"/>
      <c r="F6" s="112" t="e">
        <f>NA()</f>
        <v>#N/A</v>
      </c>
      <c r="G6" s="372">
        <f t="shared" si="0"/>
        <v>0</v>
      </c>
      <c r="H6" s="407">
        <f>G6*E6</f>
        <v>0</v>
      </c>
      <c r="I6" s="47"/>
      <c r="J6" s="407">
        <f t="shared" ref="J6:J56" si="3">H6*I6</f>
        <v>0</v>
      </c>
      <c r="K6" s="407">
        <f t="shared" ref="K6:K59" si="4">H6*(1-I6)</f>
        <v>0</v>
      </c>
      <c r="O6" s="7"/>
      <c r="P6" s="7"/>
      <c r="Q6" s="7"/>
      <c r="R6" s="7"/>
      <c r="Z6" s="7"/>
      <c r="AA6" s="7"/>
      <c r="AB6" s="7"/>
      <c r="AC6" s="7"/>
    </row>
    <row r="7" spans="1:34" ht="15" customHeight="1" x14ac:dyDescent="0.2">
      <c r="B7" s="22" t="s">
        <v>214</v>
      </c>
      <c r="C7" s="22"/>
      <c r="D7" s="23" t="s">
        <v>10</v>
      </c>
      <c r="E7" s="22"/>
      <c r="F7" s="22" t="e">
        <f>NA()</f>
        <v>#N/A</v>
      </c>
      <c r="G7" s="372">
        <f t="shared" si="0"/>
        <v>0</v>
      </c>
      <c r="H7" s="407">
        <f>G7*E7</f>
        <v>0</v>
      </c>
      <c r="I7" s="47"/>
      <c r="J7" s="407">
        <f t="shared" si="3"/>
        <v>0</v>
      </c>
      <c r="K7" s="407">
        <f t="shared" si="4"/>
        <v>0</v>
      </c>
      <c r="O7" s="7"/>
      <c r="P7" s="7"/>
      <c r="Q7" s="7"/>
      <c r="R7" s="7"/>
      <c r="Z7" s="7"/>
      <c r="AA7" s="7"/>
      <c r="AB7" s="7"/>
      <c r="AC7" s="7"/>
    </row>
    <row r="8" spans="1:34" ht="15" customHeight="1" x14ac:dyDescent="0.2">
      <c r="B8" s="22" t="s">
        <v>12</v>
      </c>
      <c r="C8" s="22"/>
      <c r="D8" s="23" t="s">
        <v>10</v>
      </c>
      <c r="E8" s="22"/>
      <c r="F8" s="22" t="e">
        <f>NA()</f>
        <v>#N/A</v>
      </c>
      <c r="G8" s="372">
        <f t="shared" si="0"/>
        <v>0</v>
      </c>
      <c r="H8" s="407">
        <f>G8*E8</f>
        <v>0</v>
      </c>
      <c r="I8" s="47"/>
      <c r="J8" s="407">
        <f t="shared" si="3"/>
        <v>0</v>
      </c>
      <c r="K8" s="407">
        <f t="shared" si="4"/>
        <v>0</v>
      </c>
      <c r="O8" s="7"/>
      <c r="P8" s="7"/>
      <c r="Q8" s="7"/>
      <c r="R8" s="7"/>
      <c r="Z8" s="7"/>
      <c r="AA8" s="7"/>
      <c r="AB8" s="7"/>
      <c r="AC8" s="7"/>
    </row>
    <row r="9" spans="1:34" ht="15" customHeight="1" x14ac:dyDescent="0.2">
      <c r="B9" s="22" t="s">
        <v>13</v>
      </c>
      <c r="C9" s="22"/>
      <c r="D9" s="23"/>
      <c r="E9" s="22"/>
      <c r="F9" s="22" t="e">
        <f>NA()</f>
        <v>#N/A</v>
      </c>
      <c r="G9" s="372">
        <f>IF(ISNA(F9),0,INDEX(IF(UPPER(RIGHT(F9,1))=Low,UnitCostLow, IF(UPPER(RIGHT(F9,1))=High,UnitCostHigh,UnitCostSpecified)),MATCH(UPPER(LEFT(F9,LEN(F9)-1)),CostCode,0)))</f>
        <v>0</v>
      </c>
      <c r="H9" s="407">
        <f>G9*E9</f>
        <v>0</v>
      </c>
      <c r="I9" s="47"/>
      <c r="J9" s="407">
        <f>H9*I9</f>
        <v>0</v>
      </c>
      <c r="K9" s="407">
        <f>H9*(1-I9)</f>
        <v>0</v>
      </c>
      <c r="O9" s="7"/>
      <c r="P9" s="7"/>
      <c r="Q9" s="7"/>
      <c r="R9" s="7"/>
      <c r="Z9" s="7"/>
      <c r="AA9" s="7"/>
      <c r="AB9" s="7"/>
      <c r="AC9" s="7"/>
    </row>
    <row r="10" spans="1:34" ht="15" customHeight="1" x14ac:dyDescent="0.2">
      <c r="B10" s="75" t="s">
        <v>850</v>
      </c>
      <c r="C10" s="75"/>
      <c r="D10" s="76"/>
      <c r="E10" s="75"/>
      <c r="F10" s="75"/>
      <c r="G10" s="75"/>
      <c r="H10" s="412"/>
      <c r="I10" s="79"/>
      <c r="J10" s="406"/>
      <c r="K10" s="406"/>
      <c r="O10" s="7"/>
      <c r="P10" s="7"/>
      <c r="Q10" s="7"/>
      <c r="R10" s="7"/>
      <c r="Z10" s="7"/>
      <c r="AA10" s="7"/>
      <c r="AB10" s="7"/>
      <c r="AC10" s="7"/>
    </row>
    <row r="11" spans="1:34" ht="15" customHeight="1" x14ac:dyDescent="0.2">
      <c r="B11" s="22" t="s">
        <v>539</v>
      </c>
      <c r="C11" s="22"/>
      <c r="D11" s="23" t="s">
        <v>249</v>
      </c>
      <c r="E11" s="22"/>
      <c r="F11" s="22" t="e">
        <f>NA()</f>
        <v>#N/A</v>
      </c>
      <c r="G11" s="372">
        <f>IF(ISNA(F11),0,INDEX(IF(UPPER(RIGHT(F11,1))=Low,UnitCostLow, IF(UPPER(RIGHT(F11,1))=High,UnitCostHigh,UnitCostSpecified)),MATCH(UPPER(LEFT(F11,LEN(F11)-1)),CostCode,0)))</f>
        <v>0</v>
      </c>
      <c r="H11" s="407">
        <f>G11*E11</f>
        <v>0</v>
      </c>
      <c r="I11" s="47"/>
      <c r="J11" s="407">
        <f>H11*I11</f>
        <v>0</v>
      </c>
      <c r="K11" s="407">
        <f>H11*(1-I11)</f>
        <v>0</v>
      </c>
      <c r="O11" s="7"/>
      <c r="P11" s="7"/>
      <c r="Q11" s="7"/>
      <c r="R11" s="7"/>
      <c r="Z11" s="7"/>
      <c r="AA11" s="7"/>
      <c r="AB11" s="7"/>
      <c r="AC11" s="7"/>
    </row>
    <row r="12" spans="1:34" ht="15" customHeight="1" x14ac:dyDescent="0.2">
      <c r="B12" s="75" t="s">
        <v>851</v>
      </c>
      <c r="C12" s="75"/>
      <c r="D12" s="76"/>
      <c r="E12" s="75"/>
      <c r="F12" s="75"/>
      <c r="G12" s="75"/>
      <c r="H12" s="412"/>
      <c r="I12" s="79"/>
      <c r="J12" s="406"/>
      <c r="K12" s="406"/>
      <c r="O12" s="7"/>
      <c r="P12" s="7"/>
      <c r="Q12" s="7"/>
      <c r="R12" s="7"/>
      <c r="Z12" s="7"/>
      <c r="AA12" s="7"/>
      <c r="AB12" s="7"/>
      <c r="AC12" s="7"/>
    </row>
    <row r="13" spans="1:34" ht="15" customHeight="1" x14ac:dyDescent="0.2">
      <c r="B13" s="22" t="s">
        <v>208</v>
      </c>
      <c r="C13" s="22"/>
      <c r="D13" s="23" t="s">
        <v>10</v>
      </c>
      <c r="E13" s="22"/>
      <c r="F13" s="22" t="e">
        <f>NA()</f>
        <v>#N/A</v>
      </c>
      <c r="G13" s="372">
        <f t="shared" si="0"/>
        <v>0</v>
      </c>
      <c r="H13" s="407">
        <f t="shared" ref="H13:H18" si="5">G13*E13</f>
        <v>0</v>
      </c>
      <c r="I13" s="47"/>
      <c r="J13" s="407">
        <f t="shared" si="3"/>
        <v>0</v>
      </c>
      <c r="K13" s="407">
        <f t="shared" si="4"/>
        <v>0</v>
      </c>
      <c r="O13" s="7"/>
      <c r="P13" s="7"/>
      <c r="Q13" s="7"/>
      <c r="R13" s="7"/>
      <c r="Z13" s="7"/>
      <c r="AA13" s="7"/>
      <c r="AB13" s="7"/>
      <c r="AC13" s="7"/>
    </row>
    <row r="14" spans="1:34" ht="15" customHeight="1" x14ac:dyDescent="0.2">
      <c r="B14" s="22" t="s">
        <v>209</v>
      </c>
      <c r="C14" s="22"/>
      <c r="D14" s="23" t="s">
        <v>10</v>
      </c>
      <c r="E14" s="22"/>
      <c r="F14" s="22" t="e">
        <f>NA()</f>
        <v>#N/A</v>
      </c>
      <c r="G14" s="372">
        <f t="shared" si="0"/>
        <v>0</v>
      </c>
      <c r="H14" s="407">
        <f t="shared" si="5"/>
        <v>0</v>
      </c>
      <c r="I14" s="47"/>
      <c r="J14" s="407">
        <f t="shared" si="3"/>
        <v>0</v>
      </c>
      <c r="K14" s="407">
        <f t="shared" si="4"/>
        <v>0</v>
      </c>
      <c r="O14" s="7"/>
      <c r="P14" s="7"/>
      <c r="Q14" s="7"/>
      <c r="R14" s="7"/>
      <c r="Z14" s="7"/>
      <c r="AA14" s="7"/>
      <c r="AB14" s="7"/>
      <c r="AC14" s="7"/>
    </row>
    <row r="15" spans="1:34" ht="15" customHeight="1" x14ac:dyDescent="0.2">
      <c r="B15" s="22" t="s">
        <v>378</v>
      </c>
      <c r="C15" s="22"/>
      <c r="D15" s="23" t="s">
        <v>10</v>
      </c>
      <c r="E15" s="22"/>
      <c r="F15" s="22" t="e">
        <f>NA()</f>
        <v>#N/A</v>
      </c>
      <c r="G15" s="372">
        <f t="shared" si="0"/>
        <v>0</v>
      </c>
      <c r="H15" s="407">
        <f t="shared" si="5"/>
        <v>0</v>
      </c>
      <c r="I15" s="47"/>
      <c r="J15" s="407">
        <f t="shared" si="3"/>
        <v>0</v>
      </c>
      <c r="K15" s="407">
        <f t="shared" si="4"/>
        <v>0</v>
      </c>
      <c r="O15" s="7"/>
      <c r="P15" s="7"/>
      <c r="Q15" s="7"/>
      <c r="R15" s="7"/>
      <c r="Z15" s="7"/>
      <c r="AA15" s="7"/>
      <c r="AB15" s="7"/>
      <c r="AC15" s="7"/>
    </row>
    <row r="16" spans="1:34" ht="15" customHeight="1" x14ac:dyDescent="0.2">
      <c r="B16" s="22" t="s">
        <v>205</v>
      </c>
      <c r="C16" s="22"/>
      <c r="D16" s="23" t="s">
        <v>10</v>
      </c>
      <c r="E16" s="22"/>
      <c r="F16" s="22" t="e">
        <f>NA()</f>
        <v>#N/A</v>
      </c>
      <c r="G16" s="372">
        <f t="shared" si="0"/>
        <v>0</v>
      </c>
      <c r="H16" s="407">
        <f t="shared" si="5"/>
        <v>0</v>
      </c>
      <c r="I16" s="47"/>
      <c r="J16" s="407">
        <f t="shared" si="3"/>
        <v>0</v>
      </c>
      <c r="K16" s="407">
        <f t="shared" si="4"/>
        <v>0</v>
      </c>
      <c r="O16" s="7"/>
      <c r="P16" s="7"/>
      <c r="Q16" s="7"/>
      <c r="R16" s="7"/>
      <c r="Z16" s="7"/>
      <c r="AA16" s="7"/>
      <c r="AB16" s="7"/>
      <c r="AC16" s="7"/>
    </row>
    <row r="17" spans="2:29" ht="15" customHeight="1" x14ac:dyDescent="0.2">
      <c r="B17" s="22" t="s">
        <v>346</v>
      </c>
      <c r="C17" s="22"/>
      <c r="D17" s="23" t="s">
        <v>10</v>
      </c>
      <c r="E17" s="22"/>
      <c r="F17" s="22" t="e">
        <f>NA()</f>
        <v>#N/A</v>
      </c>
      <c r="G17" s="372">
        <f t="shared" si="0"/>
        <v>0</v>
      </c>
      <c r="H17" s="407">
        <f t="shared" si="5"/>
        <v>0</v>
      </c>
      <c r="I17" s="47"/>
      <c r="J17" s="407">
        <f t="shared" si="3"/>
        <v>0</v>
      </c>
      <c r="K17" s="407">
        <f t="shared" si="4"/>
        <v>0</v>
      </c>
      <c r="O17" s="7"/>
      <c r="P17" s="7"/>
      <c r="Q17" s="7"/>
      <c r="R17" s="7"/>
      <c r="Z17" s="7"/>
      <c r="AA17" s="7"/>
      <c r="AB17" s="7"/>
      <c r="AC17" s="7"/>
    </row>
    <row r="18" spans="2:29" ht="15" customHeight="1" x14ac:dyDescent="0.2">
      <c r="B18" s="22" t="s">
        <v>13</v>
      </c>
      <c r="C18" s="22"/>
      <c r="D18" s="23"/>
      <c r="E18" s="22"/>
      <c r="F18" s="22" t="e">
        <f>NA()</f>
        <v>#N/A</v>
      </c>
      <c r="G18" s="372">
        <f t="shared" si="0"/>
        <v>0</v>
      </c>
      <c r="H18" s="407">
        <f t="shared" si="5"/>
        <v>0</v>
      </c>
      <c r="I18" s="47"/>
      <c r="J18" s="407">
        <f t="shared" si="3"/>
        <v>0</v>
      </c>
      <c r="K18" s="407">
        <f t="shared" si="4"/>
        <v>0</v>
      </c>
      <c r="O18" s="7"/>
      <c r="P18" s="7"/>
      <c r="Q18" s="7"/>
      <c r="R18" s="7"/>
      <c r="Z18" s="7"/>
      <c r="AA18" s="7"/>
      <c r="AB18" s="7"/>
      <c r="AC18" s="7"/>
    </row>
    <row r="19" spans="2:29" ht="15" customHeight="1" x14ac:dyDescent="0.2">
      <c r="B19" s="75" t="s">
        <v>852</v>
      </c>
      <c r="C19" s="75"/>
      <c r="D19" s="76"/>
      <c r="E19" s="75"/>
      <c r="F19" s="75"/>
      <c r="G19" s="75"/>
      <c r="H19" s="412"/>
      <c r="I19" s="79"/>
      <c r="J19" s="406"/>
      <c r="K19" s="406"/>
      <c r="O19" s="7"/>
      <c r="P19" s="7"/>
      <c r="Q19" s="7"/>
      <c r="R19" s="7"/>
      <c r="Z19" s="7"/>
      <c r="AA19" s="7"/>
      <c r="AB19" s="7"/>
      <c r="AC19" s="7"/>
    </row>
    <row r="20" spans="2:29" ht="15" customHeight="1" x14ac:dyDescent="0.2">
      <c r="B20" s="22" t="s">
        <v>207</v>
      </c>
      <c r="C20" s="22"/>
      <c r="D20" s="23" t="s">
        <v>10</v>
      </c>
      <c r="E20" s="22"/>
      <c r="F20" s="22" t="e">
        <f>NA()</f>
        <v>#N/A</v>
      </c>
      <c r="G20" s="372">
        <f t="shared" si="0"/>
        <v>0</v>
      </c>
      <c r="H20" s="407">
        <f t="shared" ref="H20:H25" si="6">G20*E20</f>
        <v>0</v>
      </c>
      <c r="I20" s="80"/>
      <c r="J20" s="407">
        <f t="shared" si="3"/>
        <v>0</v>
      </c>
      <c r="K20" s="407">
        <f t="shared" si="4"/>
        <v>0</v>
      </c>
      <c r="O20" s="7"/>
      <c r="P20" s="7"/>
      <c r="Q20" s="7"/>
      <c r="R20" s="7"/>
      <c r="Z20" s="7"/>
      <c r="AA20" s="7"/>
      <c r="AB20" s="7"/>
      <c r="AC20" s="7"/>
    </row>
    <row r="21" spans="2:29" ht="15" customHeight="1" x14ac:dyDescent="0.2">
      <c r="B21" s="22" t="s">
        <v>206</v>
      </c>
      <c r="C21" s="22"/>
      <c r="D21" s="23" t="s">
        <v>10</v>
      </c>
      <c r="E21" s="22"/>
      <c r="F21" s="22" t="e">
        <f>NA()</f>
        <v>#N/A</v>
      </c>
      <c r="G21" s="372">
        <f t="shared" si="0"/>
        <v>0</v>
      </c>
      <c r="H21" s="407">
        <f t="shared" si="6"/>
        <v>0</v>
      </c>
      <c r="I21" s="47"/>
      <c r="J21" s="407">
        <f t="shared" si="3"/>
        <v>0</v>
      </c>
      <c r="K21" s="407">
        <f t="shared" si="4"/>
        <v>0</v>
      </c>
      <c r="O21" s="7"/>
      <c r="P21" s="7"/>
      <c r="Q21" s="7"/>
      <c r="R21" s="7"/>
      <c r="Z21" s="7"/>
      <c r="AA21" s="7"/>
      <c r="AB21" s="7"/>
      <c r="AC21" s="7"/>
    </row>
    <row r="22" spans="2:29" ht="15" customHeight="1" x14ac:dyDescent="0.2">
      <c r="B22" s="22" t="s">
        <v>14</v>
      </c>
      <c r="C22" s="22"/>
      <c r="D22" s="23" t="s">
        <v>10</v>
      </c>
      <c r="E22" s="22"/>
      <c r="F22" s="22" t="e">
        <f>NA()</f>
        <v>#N/A</v>
      </c>
      <c r="G22" s="372">
        <f t="shared" si="0"/>
        <v>0</v>
      </c>
      <c r="H22" s="407">
        <f t="shared" si="6"/>
        <v>0</v>
      </c>
      <c r="I22" s="47"/>
      <c r="J22" s="407">
        <f t="shared" si="3"/>
        <v>0</v>
      </c>
      <c r="K22" s="407">
        <f t="shared" si="4"/>
        <v>0</v>
      </c>
      <c r="O22" s="7"/>
      <c r="P22" s="7"/>
      <c r="Q22" s="7"/>
      <c r="R22" s="7"/>
      <c r="Z22" s="7"/>
      <c r="AA22" s="7"/>
      <c r="AB22" s="7"/>
      <c r="AC22" s="7"/>
    </row>
    <row r="23" spans="2:29" ht="15" customHeight="1" x14ac:dyDescent="0.2">
      <c r="B23" s="22" t="s">
        <v>210</v>
      </c>
      <c r="C23" s="22"/>
      <c r="D23" s="23" t="s">
        <v>16</v>
      </c>
      <c r="E23" s="22"/>
      <c r="F23" s="22" t="e">
        <f>NA()</f>
        <v>#N/A</v>
      </c>
      <c r="G23" s="372">
        <f t="shared" si="0"/>
        <v>0</v>
      </c>
      <c r="H23" s="407">
        <f t="shared" si="6"/>
        <v>0</v>
      </c>
      <c r="I23" s="47"/>
      <c r="J23" s="407">
        <f t="shared" si="3"/>
        <v>0</v>
      </c>
      <c r="K23" s="407">
        <f t="shared" si="4"/>
        <v>0</v>
      </c>
      <c r="O23" s="7"/>
      <c r="P23" s="7"/>
      <c r="Q23" s="7"/>
      <c r="R23" s="7"/>
      <c r="Z23" s="7"/>
      <c r="AA23" s="7"/>
      <c r="AB23" s="7"/>
      <c r="AC23" s="7"/>
    </row>
    <row r="24" spans="2:29" ht="15" customHeight="1" x14ac:dyDescent="0.2">
      <c r="B24" s="22" t="s">
        <v>211</v>
      </c>
      <c r="C24" s="22"/>
      <c r="D24" s="23" t="s">
        <v>16</v>
      </c>
      <c r="E24" s="22"/>
      <c r="F24" s="22" t="e">
        <f>NA()</f>
        <v>#N/A</v>
      </c>
      <c r="G24" s="372">
        <f t="shared" si="0"/>
        <v>0</v>
      </c>
      <c r="H24" s="407">
        <f t="shared" si="6"/>
        <v>0</v>
      </c>
      <c r="I24" s="47"/>
      <c r="J24" s="407">
        <f t="shared" si="3"/>
        <v>0</v>
      </c>
      <c r="K24" s="407">
        <f t="shared" si="4"/>
        <v>0</v>
      </c>
      <c r="O24" s="7"/>
      <c r="P24" s="7"/>
      <c r="Q24" s="7"/>
      <c r="R24" s="7"/>
      <c r="Z24" s="7"/>
      <c r="AA24" s="7"/>
      <c r="AB24" s="7"/>
      <c r="AC24" s="7"/>
    </row>
    <row r="25" spans="2:29" ht="15" customHeight="1" x14ac:dyDescent="0.2">
      <c r="B25" s="22" t="s">
        <v>13</v>
      </c>
      <c r="C25" s="22"/>
      <c r="D25" s="23"/>
      <c r="E25" s="22"/>
      <c r="F25" s="22" t="e">
        <f>NA()</f>
        <v>#N/A</v>
      </c>
      <c r="G25" s="372">
        <f t="shared" si="0"/>
        <v>0</v>
      </c>
      <c r="H25" s="407">
        <f t="shared" si="6"/>
        <v>0</v>
      </c>
      <c r="I25" s="47"/>
      <c r="J25" s="407">
        <f t="shared" si="3"/>
        <v>0</v>
      </c>
      <c r="K25" s="407">
        <f t="shared" si="4"/>
        <v>0</v>
      </c>
      <c r="O25" s="7"/>
      <c r="P25" s="7"/>
      <c r="Q25" s="7"/>
      <c r="R25" s="7"/>
      <c r="Z25" s="7"/>
      <c r="AA25" s="7"/>
      <c r="AB25" s="7"/>
      <c r="AC25" s="7"/>
    </row>
    <row r="26" spans="2:29" ht="15" customHeight="1" x14ac:dyDescent="0.2">
      <c r="B26" s="65" t="s">
        <v>853</v>
      </c>
      <c r="C26" s="65"/>
      <c r="D26" s="66"/>
      <c r="E26" s="65"/>
      <c r="F26" s="65"/>
      <c r="G26" s="123"/>
      <c r="H26" s="408"/>
      <c r="I26" s="70"/>
      <c r="J26" s="408"/>
      <c r="K26" s="71"/>
      <c r="O26" s="7"/>
      <c r="P26" s="7"/>
      <c r="Q26" s="7"/>
      <c r="R26" s="7"/>
      <c r="Z26" s="7"/>
      <c r="AA26" s="7"/>
      <c r="AB26" s="7"/>
      <c r="AC26" s="7"/>
    </row>
    <row r="27" spans="2:29" ht="15" customHeight="1" x14ac:dyDescent="0.2">
      <c r="B27" s="5" t="s">
        <v>690</v>
      </c>
      <c r="C27" s="5"/>
      <c r="D27" s="16" t="s">
        <v>10</v>
      </c>
      <c r="F27" s="5" t="e">
        <f>NA()</f>
        <v>#N/A</v>
      </c>
      <c r="G27" s="121">
        <f>IF(ISNA(F27),0,INDEX(IF(UPPER(RIGHT(F27,1))=Low,UnitCostLow, IF(UPPER(RIGHT(F27,1))=High,UnitCostHigh,UnitCostSpecified)),MATCH(UPPER(LEFT(F27,LEN(F27)-1)),CostCode,0)))</f>
        <v>0</v>
      </c>
      <c r="H27" s="409">
        <f>G27*E27</f>
        <v>0</v>
      </c>
      <c r="J27" s="407">
        <f t="shared" ref="J27:J29" si="7">H27*I27</f>
        <v>0</v>
      </c>
      <c r="K27" s="407">
        <f t="shared" ref="K27:K29" si="8">H27*(1-I27)</f>
        <v>0</v>
      </c>
      <c r="O27" s="7"/>
      <c r="P27" s="7"/>
      <c r="Q27" s="7"/>
      <c r="R27" s="7"/>
      <c r="Z27" s="7"/>
      <c r="AA27" s="7"/>
      <c r="AB27" s="7"/>
      <c r="AC27" s="7"/>
    </row>
    <row r="28" spans="2:29" ht="15" customHeight="1" x14ac:dyDescent="0.2">
      <c r="B28" s="5" t="s">
        <v>691</v>
      </c>
      <c r="C28" s="5"/>
      <c r="D28" s="16" t="s">
        <v>10</v>
      </c>
      <c r="F28" s="5" t="e">
        <f>NA()</f>
        <v>#N/A</v>
      </c>
      <c r="G28" s="121">
        <f>IF(ISNA(F28),0,INDEX(IF(UPPER(RIGHT(F28,1))=Low,UnitCostLow, IF(UPPER(RIGHT(F28,1))=High,UnitCostHigh,UnitCostSpecified)),MATCH(UPPER(LEFT(F28,LEN(F28)-1)),CostCode,0)))</f>
        <v>0</v>
      </c>
      <c r="H28" s="409">
        <f>G28*E28</f>
        <v>0</v>
      </c>
      <c r="J28" s="407">
        <f t="shared" si="7"/>
        <v>0</v>
      </c>
      <c r="K28" s="407">
        <f t="shared" si="8"/>
        <v>0</v>
      </c>
      <c r="O28" s="7"/>
      <c r="P28" s="7"/>
      <c r="Q28" s="7"/>
      <c r="R28" s="7"/>
      <c r="Z28" s="7"/>
      <c r="AA28" s="7"/>
      <c r="AB28" s="7"/>
      <c r="AC28" s="7"/>
    </row>
    <row r="29" spans="2:29" ht="15" customHeight="1" x14ac:dyDescent="0.2">
      <c r="B29" s="5" t="s">
        <v>248</v>
      </c>
      <c r="C29" s="5"/>
      <c r="D29" s="16" t="s">
        <v>10</v>
      </c>
      <c r="F29" s="5" t="e">
        <f>NA()</f>
        <v>#N/A</v>
      </c>
      <c r="G29" s="121">
        <f>IF(ISNA(F29),0,INDEX(IF(UPPER(RIGHT(F29,1))=Low,UnitCostLow, IF(UPPER(RIGHT(F29,1))=High,UnitCostHigh,UnitCostSpecified)),MATCH(UPPER(LEFT(F29,LEN(F29)-1)),CostCode,0)))</f>
        <v>0</v>
      </c>
      <c r="H29" s="409">
        <f>G29*E29</f>
        <v>0</v>
      </c>
      <c r="J29" s="407">
        <f t="shared" si="7"/>
        <v>0</v>
      </c>
      <c r="K29" s="407">
        <f t="shared" si="8"/>
        <v>0</v>
      </c>
      <c r="O29" s="7"/>
      <c r="P29" s="7"/>
      <c r="Q29" s="7"/>
      <c r="R29" s="7"/>
      <c r="Z29" s="7"/>
      <c r="AA29" s="7"/>
      <c r="AB29" s="7"/>
      <c r="AC29" s="7"/>
    </row>
    <row r="30" spans="2:29" ht="15" customHeight="1" x14ac:dyDescent="0.2">
      <c r="B30" s="75" t="s">
        <v>866</v>
      </c>
      <c r="C30" s="75"/>
      <c r="D30" s="76"/>
      <c r="E30" s="75"/>
      <c r="F30" s="75"/>
      <c r="G30" s="75"/>
      <c r="H30" s="412"/>
      <c r="I30" s="79"/>
      <c r="J30" s="406"/>
      <c r="K30" s="406"/>
      <c r="O30" s="7"/>
      <c r="P30" s="7"/>
      <c r="Q30" s="7"/>
      <c r="R30" s="7"/>
      <c r="Z30" s="7"/>
      <c r="AA30" s="7"/>
      <c r="AB30" s="7"/>
      <c r="AC30" s="7"/>
    </row>
    <row r="31" spans="2:29" ht="15" customHeight="1" x14ac:dyDescent="0.2">
      <c r="B31" s="22" t="s">
        <v>247</v>
      </c>
      <c r="C31" s="22"/>
      <c r="D31" s="23" t="s">
        <v>10</v>
      </c>
      <c r="E31" s="22"/>
      <c r="F31" s="22" t="e">
        <f>NA()</f>
        <v>#N/A</v>
      </c>
      <c r="G31" s="372">
        <f t="shared" si="0"/>
        <v>0</v>
      </c>
      <c r="H31" s="407">
        <f>G31*E31</f>
        <v>0</v>
      </c>
      <c r="I31" s="47"/>
      <c r="J31" s="407">
        <f t="shared" si="3"/>
        <v>0</v>
      </c>
      <c r="K31" s="407">
        <f t="shared" si="4"/>
        <v>0</v>
      </c>
      <c r="O31" s="7"/>
      <c r="P31" s="7"/>
      <c r="Q31" s="7"/>
      <c r="R31" s="7"/>
      <c r="Z31" s="7"/>
      <c r="AA31" s="7"/>
      <c r="AB31" s="7"/>
      <c r="AC31" s="7"/>
    </row>
    <row r="32" spans="2:29" ht="15" customHeight="1" x14ac:dyDescent="0.2">
      <c r="B32" s="22" t="s">
        <v>17</v>
      </c>
      <c r="C32" s="22"/>
      <c r="D32" s="23" t="s">
        <v>10</v>
      </c>
      <c r="E32" s="22"/>
      <c r="F32" s="22" t="e">
        <f>NA()</f>
        <v>#N/A</v>
      </c>
      <c r="G32" s="372">
        <f t="shared" si="0"/>
        <v>0</v>
      </c>
      <c r="H32" s="407">
        <f>G32*E32</f>
        <v>0</v>
      </c>
      <c r="I32" s="47"/>
      <c r="J32" s="407">
        <f t="shared" si="3"/>
        <v>0</v>
      </c>
      <c r="K32" s="407">
        <f t="shared" si="4"/>
        <v>0</v>
      </c>
      <c r="O32" s="7"/>
      <c r="P32" s="7"/>
      <c r="Q32" s="7"/>
      <c r="R32" s="7"/>
      <c r="Z32" s="7"/>
      <c r="AA32" s="7"/>
      <c r="AB32" s="7"/>
      <c r="AC32" s="7"/>
    </row>
    <row r="33" spans="2:29" ht="15" customHeight="1" x14ac:dyDescent="0.2">
      <c r="B33" s="22" t="s">
        <v>14</v>
      </c>
      <c r="C33" s="22"/>
      <c r="D33" s="23" t="s">
        <v>10</v>
      </c>
      <c r="E33" s="22"/>
      <c r="F33" s="22" t="e">
        <f>NA()</f>
        <v>#N/A</v>
      </c>
      <c r="G33" s="372">
        <f t="shared" si="0"/>
        <v>0</v>
      </c>
      <c r="H33" s="407">
        <f>G33*E33</f>
        <v>0</v>
      </c>
      <c r="I33" s="47"/>
      <c r="J33" s="407">
        <f t="shared" si="3"/>
        <v>0</v>
      </c>
      <c r="K33" s="407">
        <f t="shared" si="4"/>
        <v>0</v>
      </c>
      <c r="O33" s="7"/>
      <c r="P33" s="7"/>
      <c r="Q33" s="7"/>
      <c r="R33" s="7"/>
      <c r="Z33" s="7"/>
      <c r="AA33" s="7"/>
      <c r="AB33" s="7"/>
      <c r="AC33" s="7"/>
    </row>
    <row r="34" spans="2:29" ht="15" customHeight="1" x14ac:dyDescent="0.2">
      <c r="B34" s="22" t="s">
        <v>13</v>
      </c>
      <c r="C34" s="22"/>
      <c r="D34" s="23"/>
      <c r="E34" s="22"/>
      <c r="F34" s="22" t="e">
        <f>NA()</f>
        <v>#N/A</v>
      </c>
      <c r="G34" s="372">
        <f t="shared" si="0"/>
        <v>0</v>
      </c>
      <c r="H34" s="407">
        <f>G34*E34</f>
        <v>0</v>
      </c>
      <c r="I34" s="47"/>
      <c r="J34" s="407">
        <f t="shared" si="3"/>
        <v>0</v>
      </c>
      <c r="K34" s="407">
        <f t="shared" si="4"/>
        <v>0</v>
      </c>
      <c r="O34" s="7"/>
      <c r="P34" s="7"/>
      <c r="Q34" s="7"/>
      <c r="R34" s="7"/>
      <c r="Z34" s="7"/>
      <c r="AA34" s="7"/>
      <c r="AB34" s="7"/>
      <c r="AC34" s="7"/>
    </row>
    <row r="35" spans="2:29" ht="15" customHeight="1" x14ac:dyDescent="0.2">
      <c r="B35" s="336" t="s">
        <v>212</v>
      </c>
      <c r="C35" s="75"/>
      <c r="D35" s="76"/>
      <c r="E35" s="75"/>
      <c r="F35" s="75"/>
      <c r="G35" s="75"/>
      <c r="H35" s="412"/>
      <c r="I35" s="79"/>
      <c r="J35" s="406"/>
      <c r="K35" s="406"/>
      <c r="O35" s="7"/>
      <c r="P35" s="7"/>
      <c r="Q35" s="7"/>
      <c r="R35" s="7"/>
      <c r="Z35" s="7"/>
      <c r="AA35" s="7"/>
      <c r="AB35" s="7"/>
      <c r="AC35" s="7"/>
    </row>
    <row r="36" spans="2:29" ht="15" customHeight="1" x14ac:dyDescent="0.2">
      <c r="B36" s="22" t="s">
        <v>213</v>
      </c>
      <c r="C36" s="22"/>
      <c r="D36" s="23" t="s">
        <v>10</v>
      </c>
      <c r="E36" s="22"/>
      <c r="F36" s="22" t="e">
        <f>NA()</f>
        <v>#N/A</v>
      </c>
      <c r="G36" s="372">
        <f>IF(ISNA(F36),0,INDEX(IF(UPPER(RIGHT(F36,1))=Low,UnitCostLow, IF(UPPER(RIGHT(F36,1))=High,UnitCostHigh,UnitCostSpecified)),MATCH(UPPER(LEFT(F36,LEN(F36)-1)),CostCode,0)))</f>
        <v>0</v>
      </c>
      <c r="H36" s="407">
        <f>G36*E36</f>
        <v>0</v>
      </c>
      <c r="I36" s="47"/>
      <c r="J36" s="407">
        <f>H36*I36</f>
        <v>0</v>
      </c>
      <c r="K36" s="407">
        <f>H36*(1-I36)</f>
        <v>0</v>
      </c>
      <c r="O36" s="7"/>
      <c r="P36" s="7"/>
      <c r="Q36" s="7"/>
      <c r="R36" s="7"/>
      <c r="Z36" s="7"/>
      <c r="AA36" s="7"/>
      <c r="AB36" s="7"/>
      <c r="AC36" s="7"/>
    </row>
    <row r="37" spans="2:29" ht="15" customHeight="1" x14ac:dyDescent="0.2">
      <c r="B37" s="22" t="s">
        <v>538</v>
      </c>
      <c r="C37" s="22"/>
      <c r="D37" s="23" t="s">
        <v>10</v>
      </c>
      <c r="E37" s="22"/>
      <c r="F37" s="22" t="e">
        <f>NA()</f>
        <v>#N/A</v>
      </c>
      <c r="G37" s="372">
        <f>IF(ISNA(F37),0,INDEX(IF(UPPER(RIGHT(F37,1))=Low,UnitCostLow, IF(UPPER(RIGHT(F37,1))=High,UnitCostHigh,UnitCostSpecified)),MATCH(UPPER(LEFT(F37,LEN(F37)-1)),CostCode,0)))</f>
        <v>0</v>
      </c>
      <c r="H37" s="407">
        <f>G37*E37</f>
        <v>0</v>
      </c>
      <c r="I37" s="47"/>
      <c r="J37" s="407">
        <f>H37*I37</f>
        <v>0</v>
      </c>
      <c r="K37" s="407">
        <f>H37*(1-I37)</f>
        <v>0</v>
      </c>
      <c r="O37" s="7"/>
      <c r="P37" s="7"/>
      <c r="Q37" s="7"/>
      <c r="R37" s="7"/>
      <c r="Z37" s="7"/>
      <c r="AA37" s="7"/>
      <c r="AB37" s="7"/>
      <c r="AC37" s="7"/>
    </row>
    <row r="38" spans="2:29" ht="15" customHeight="1" x14ac:dyDescent="0.2">
      <c r="B38" s="22" t="s">
        <v>15</v>
      </c>
      <c r="C38" s="22"/>
      <c r="D38" s="23" t="s">
        <v>10</v>
      </c>
      <c r="E38" s="22"/>
      <c r="F38" s="22" t="e">
        <f>NA()</f>
        <v>#N/A</v>
      </c>
      <c r="G38" s="372">
        <f>IF(ISNA(F38),0,INDEX(IF(UPPER(RIGHT(F38,1))=Low,UnitCostLow, IF(UPPER(RIGHT(F38,1))=High,UnitCostHigh,UnitCostSpecified)),MATCH(UPPER(LEFT(F38,LEN(F38)-1)),CostCode,0)))</f>
        <v>0</v>
      </c>
      <c r="H38" s="407">
        <f>G38*E38</f>
        <v>0</v>
      </c>
      <c r="I38" s="47"/>
      <c r="J38" s="407">
        <f>H38*I38</f>
        <v>0</v>
      </c>
      <c r="K38" s="407">
        <f>H38*(1-I38)</f>
        <v>0</v>
      </c>
      <c r="O38" s="7"/>
      <c r="P38" s="7"/>
      <c r="Q38" s="7"/>
      <c r="R38" s="7"/>
      <c r="Z38" s="7"/>
      <c r="AA38" s="7"/>
      <c r="AB38" s="7"/>
      <c r="AC38" s="7"/>
    </row>
    <row r="39" spans="2:29" ht="15" customHeight="1" x14ac:dyDescent="0.2">
      <c r="B39" s="75" t="s">
        <v>869</v>
      </c>
      <c r="C39" s="75"/>
      <c r="D39" s="76"/>
      <c r="E39" s="75"/>
      <c r="F39" s="75"/>
      <c r="G39" s="75"/>
      <c r="H39" s="412"/>
      <c r="I39" s="79"/>
      <c r="J39" s="406"/>
      <c r="K39" s="406"/>
      <c r="O39" s="7"/>
      <c r="P39" s="7"/>
      <c r="Q39" s="7"/>
      <c r="R39" s="7"/>
      <c r="Z39" s="7"/>
      <c r="AA39" s="7"/>
      <c r="AB39" s="7"/>
      <c r="AC39" s="7"/>
    </row>
    <row r="40" spans="2:29" ht="15" customHeight="1" x14ac:dyDescent="0.2">
      <c r="B40" s="22" t="s">
        <v>540</v>
      </c>
      <c r="C40" s="22"/>
      <c r="D40" s="23" t="s">
        <v>9</v>
      </c>
      <c r="E40" s="22"/>
      <c r="F40" s="22" t="e">
        <f>NA()</f>
        <v>#N/A</v>
      </c>
      <c r="G40" s="372">
        <f t="shared" si="0"/>
        <v>0</v>
      </c>
      <c r="H40" s="407">
        <f t="shared" ref="H40:H59" si="9">G40*E40</f>
        <v>0</v>
      </c>
      <c r="I40" s="47"/>
      <c r="J40" s="407">
        <f t="shared" si="3"/>
        <v>0</v>
      </c>
      <c r="K40" s="407">
        <f t="shared" si="4"/>
        <v>0</v>
      </c>
      <c r="O40" s="7"/>
      <c r="P40" s="7"/>
      <c r="Q40" s="7"/>
      <c r="R40" s="7"/>
      <c r="Z40" s="7"/>
      <c r="AA40" s="7"/>
      <c r="AB40" s="7"/>
      <c r="AC40" s="7"/>
    </row>
    <row r="41" spans="2:29" ht="15" customHeight="1" x14ac:dyDescent="0.2">
      <c r="B41" s="22" t="s">
        <v>541</v>
      </c>
      <c r="C41" s="22"/>
      <c r="D41" s="23" t="s">
        <v>7</v>
      </c>
      <c r="E41" s="22"/>
      <c r="F41" s="22" t="e">
        <f>NA()</f>
        <v>#N/A</v>
      </c>
      <c r="G41" s="372">
        <f>IF(ISNA(F41),0,INDEX(IF(UPPER(RIGHT(F41,1))=Low,UnitCostLow, IF(UPPER(RIGHT(F41,1))=High,UnitCostHigh,UnitCostSpecified)),MATCH(UPPER(LEFT(F41,LEN(F41)-1)),CostCode,0)))</f>
        <v>0</v>
      </c>
      <c r="H41" s="407">
        <f>G41*E41</f>
        <v>0</v>
      </c>
      <c r="I41" s="47"/>
      <c r="J41" s="407">
        <f>H41*I41</f>
        <v>0</v>
      </c>
      <c r="K41" s="407">
        <f>H41*(1-I41)</f>
        <v>0</v>
      </c>
      <c r="O41" s="7"/>
      <c r="P41" s="7"/>
      <c r="Q41" s="7"/>
      <c r="R41" s="7"/>
      <c r="Z41" s="7"/>
      <c r="AA41" s="7"/>
      <c r="AB41" s="7"/>
      <c r="AC41" s="7"/>
    </row>
    <row r="42" spans="2:29" ht="15" customHeight="1" x14ac:dyDescent="0.2">
      <c r="B42" s="22" t="s">
        <v>347</v>
      </c>
      <c r="C42" s="22"/>
      <c r="D42" s="23" t="s">
        <v>9</v>
      </c>
      <c r="E42" s="22"/>
      <c r="F42" s="22" t="e">
        <f>NA()</f>
        <v>#N/A</v>
      </c>
      <c r="G42" s="372">
        <f t="shared" si="0"/>
        <v>0</v>
      </c>
      <c r="H42" s="407">
        <f t="shared" si="9"/>
        <v>0</v>
      </c>
      <c r="I42" s="47"/>
      <c r="J42" s="407">
        <f t="shared" si="3"/>
        <v>0</v>
      </c>
      <c r="K42" s="407">
        <f t="shared" si="4"/>
        <v>0</v>
      </c>
      <c r="O42" s="7"/>
      <c r="P42" s="7"/>
      <c r="Q42" s="7"/>
      <c r="R42" s="7"/>
      <c r="Z42" s="7"/>
      <c r="AA42" s="7"/>
      <c r="AB42" s="7"/>
      <c r="AC42" s="7"/>
    </row>
    <row r="43" spans="2:29" ht="15" customHeight="1" x14ac:dyDescent="0.2">
      <c r="B43" s="236" t="s">
        <v>624</v>
      </c>
      <c r="C43" s="22"/>
      <c r="D43" s="23" t="s">
        <v>10</v>
      </c>
      <c r="E43" s="22"/>
      <c r="F43" s="22" t="e">
        <f>NA()</f>
        <v>#N/A</v>
      </c>
      <c r="G43" s="372">
        <f t="shared" ref="G43:G45" si="10">IF(ISNA(F43),0,INDEX(IF(UPPER(RIGHT(F43,1))=Low,UnitCostLow, IF(UPPER(RIGHT(F43,1))=High,UnitCostHigh,UnitCostSpecified)),MATCH(UPPER(LEFT(F43,LEN(F43)-1)),CostCode,0)))</f>
        <v>0</v>
      </c>
      <c r="H43" s="407">
        <f t="shared" ref="H43" si="11">G43*E43</f>
        <v>0</v>
      </c>
      <c r="I43" s="47"/>
      <c r="J43" s="407">
        <f t="shared" ref="J43:J45" si="12">H43*I43</f>
        <v>0</v>
      </c>
      <c r="K43" s="407">
        <f t="shared" ref="K43" si="13">H43*(1-I43)</f>
        <v>0</v>
      </c>
      <c r="O43" s="7"/>
      <c r="P43" s="7"/>
      <c r="Q43" s="7"/>
      <c r="R43" s="7"/>
      <c r="Z43" s="7"/>
      <c r="AA43" s="7"/>
      <c r="AB43" s="7"/>
      <c r="AC43" s="7"/>
    </row>
    <row r="44" spans="2:29" ht="15" customHeight="1" x14ac:dyDescent="0.2">
      <c r="B44" s="371" t="s">
        <v>688</v>
      </c>
      <c r="C44" s="5"/>
      <c r="D44" s="16" t="s">
        <v>10</v>
      </c>
      <c r="F44" s="5" t="e">
        <f>NA()</f>
        <v>#N/A</v>
      </c>
      <c r="G44" s="121">
        <f t="shared" si="10"/>
        <v>0</v>
      </c>
      <c r="H44" s="409">
        <f>G44*E44</f>
        <v>0</v>
      </c>
      <c r="I44" s="44"/>
      <c r="J44" s="409">
        <f t="shared" si="12"/>
        <v>0</v>
      </c>
      <c r="K44" s="45">
        <f t="shared" ref="K44:K45" si="14">+H44*(1-I44)</f>
        <v>0</v>
      </c>
      <c r="O44" s="7"/>
      <c r="P44" s="7"/>
      <c r="Q44" s="7"/>
      <c r="R44" s="7"/>
      <c r="Z44" s="7"/>
      <c r="AA44" s="7"/>
      <c r="AB44" s="7"/>
      <c r="AC44" s="7"/>
    </row>
    <row r="45" spans="2:29" ht="15" customHeight="1" x14ac:dyDescent="0.2">
      <c r="B45" s="371" t="s">
        <v>687</v>
      </c>
      <c r="C45" s="5"/>
      <c r="D45" s="16" t="s">
        <v>10</v>
      </c>
      <c r="F45" s="5" t="e">
        <f>NA()</f>
        <v>#N/A</v>
      </c>
      <c r="G45" s="121">
        <f t="shared" si="10"/>
        <v>0</v>
      </c>
      <c r="H45" s="409">
        <f>G45*E45</f>
        <v>0</v>
      </c>
      <c r="I45" s="44"/>
      <c r="J45" s="409">
        <f t="shared" si="12"/>
        <v>0</v>
      </c>
      <c r="K45" s="45">
        <f t="shared" si="14"/>
        <v>0</v>
      </c>
      <c r="O45" s="7"/>
      <c r="P45" s="7"/>
      <c r="Q45" s="7"/>
      <c r="R45" s="7"/>
      <c r="Z45" s="7"/>
      <c r="AA45" s="7"/>
      <c r="AB45" s="7"/>
      <c r="AC45" s="7"/>
    </row>
    <row r="46" spans="2:29" ht="15" customHeight="1" x14ac:dyDescent="0.2">
      <c r="B46" s="236" t="s">
        <v>568</v>
      </c>
      <c r="C46" s="22"/>
      <c r="D46" s="23" t="s">
        <v>10</v>
      </c>
      <c r="E46" s="22"/>
      <c r="F46" s="22" t="e">
        <f>NA()</f>
        <v>#N/A</v>
      </c>
      <c r="G46" s="372">
        <f t="shared" si="0"/>
        <v>0</v>
      </c>
      <c r="H46" s="407">
        <f t="shared" si="9"/>
        <v>0</v>
      </c>
      <c r="I46" s="47"/>
      <c r="J46" s="407">
        <f t="shared" si="3"/>
        <v>0</v>
      </c>
      <c r="K46" s="407">
        <f t="shared" si="4"/>
        <v>0</v>
      </c>
      <c r="O46" s="7"/>
      <c r="P46" s="7"/>
      <c r="Q46" s="7"/>
      <c r="R46" s="7"/>
      <c r="Z46" s="7"/>
      <c r="AA46" s="7"/>
      <c r="AB46" s="7"/>
      <c r="AC46" s="7"/>
    </row>
    <row r="47" spans="2:29" ht="15" customHeight="1" x14ac:dyDescent="0.2">
      <c r="B47" s="22" t="s">
        <v>947</v>
      </c>
      <c r="C47" s="22"/>
      <c r="D47" s="23" t="s">
        <v>9</v>
      </c>
      <c r="E47" s="22"/>
      <c r="F47" s="22" t="e">
        <f>NA()</f>
        <v>#N/A</v>
      </c>
      <c r="G47" s="372">
        <f t="shared" si="0"/>
        <v>0</v>
      </c>
      <c r="H47" s="407">
        <f t="shared" si="9"/>
        <v>0</v>
      </c>
      <c r="I47" s="47"/>
      <c r="J47" s="407">
        <f t="shared" si="3"/>
        <v>0</v>
      </c>
      <c r="K47" s="407">
        <f t="shared" si="4"/>
        <v>0</v>
      </c>
      <c r="O47" s="7"/>
      <c r="P47" s="7"/>
      <c r="Q47" s="7"/>
      <c r="R47" s="7"/>
      <c r="Z47" s="7"/>
      <c r="AA47" s="7"/>
      <c r="AB47" s="7"/>
      <c r="AC47" s="7"/>
    </row>
    <row r="48" spans="2:29" ht="15" customHeight="1" x14ac:dyDescent="0.2">
      <c r="B48" s="22" t="s">
        <v>948</v>
      </c>
      <c r="C48" s="22"/>
      <c r="D48" s="23" t="s">
        <v>7</v>
      </c>
      <c r="E48" s="22"/>
      <c r="F48" s="22" t="e">
        <f>NA()</f>
        <v>#N/A</v>
      </c>
      <c r="G48" s="372">
        <f t="shared" ref="G48" si="15">IF(ISNA(F48),0,INDEX(IF(UPPER(RIGHT(F48,1))=Low,UnitCostLow, IF(UPPER(RIGHT(F48,1))=High,UnitCostHigh,UnitCostSpecified)),MATCH(UPPER(LEFT(F48,LEN(F48)-1)),CostCode,0)))</f>
        <v>0</v>
      </c>
      <c r="H48" s="407">
        <f t="shared" ref="H48" si="16">G48*E48</f>
        <v>0</v>
      </c>
      <c r="I48" s="47"/>
      <c r="J48" s="407">
        <f t="shared" ref="J48" si="17">H48*I48</f>
        <v>0</v>
      </c>
      <c r="K48" s="407">
        <f t="shared" ref="K48" si="18">H48*(1-I48)</f>
        <v>0</v>
      </c>
      <c r="O48" s="7"/>
      <c r="P48" s="7"/>
      <c r="Q48" s="7"/>
      <c r="R48" s="7"/>
      <c r="Z48" s="7"/>
      <c r="AA48" s="7"/>
      <c r="AB48" s="7"/>
      <c r="AC48" s="7"/>
    </row>
    <row r="49" spans="2:29" ht="15" customHeight="1" x14ac:dyDescent="0.2">
      <c r="B49" s="22" t="s">
        <v>949</v>
      </c>
      <c r="C49" s="22"/>
      <c r="D49" s="23" t="s">
        <v>9</v>
      </c>
      <c r="E49" s="22"/>
      <c r="F49" s="22" t="e">
        <f>NA()</f>
        <v>#N/A</v>
      </c>
      <c r="G49" s="372">
        <f t="shared" ref="G49" si="19">IF(ISNA(F49),0,INDEX(IF(UPPER(RIGHT(F49,1))=Low,UnitCostLow, IF(UPPER(RIGHT(F49,1))=High,UnitCostHigh,UnitCostSpecified)),MATCH(UPPER(LEFT(F49,LEN(F49)-1)),CostCode,0)))</f>
        <v>0</v>
      </c>
      <c r="H49" s="407">
        <f t="shared" ref="H49" si="20">G49*E49</f>
        <v>0</v>
      </c>
      <c r="I49" s="47"/>
      <c r="J49" s="407">
        <f t="shared" ref="J49" si="21">H49*I49</f>
        <v>0</v>
      </c>
      <c r="K49" s="407">
        <f t="shared" ref="K49" si="22">H49*(1-I49)</f>
        <v>0</v>
      </c>
      <c r="O49" s="7"/>
      <c r="P49" s="7"/>
      <c r="Q49" s="7"/>
      <c r="R49" s="7"/>
      <c r="Z49" s="7"/>
      <c r="AA49" s="7"/>
      <c r="AB49" s="7"/>
      <c r="AC49" s="7"/>
    </row>
    <row r="50" spans="2:29" ht="15" customHeight="1" x14ac:dyDescent="0.2">
      <c r="B50" s="22" t="s">
        <v>950</v>
      </c>
      <c r="C50" s="22"/>
      <c r="D50" s="23" t="s">
        <v>7</v>
      </c>
      <c r="E50" s="22"/>
      <c r="F50" s="22" t="e">
        <f>NA()</f>
        <v>#N/A</v>
      </c>
      <c r="G50" s="372">
        <f t="shared" ref="G50" si="23">IF(ISNA(F50),0,INDEX(IF(UPPER(RIGHT(F50,1))=Low,UnitCostLow, IF(UPPER(RIGHT(F50,1))=High,UnitCostHigh,UnitCostSpecified)),MATCH(UPPER(LEFT(F50,LEN(F50)-1)),CostCode,0)))</f>
        <v>0</v>
      </c>
      <c r="H50" s="407">
        <f t="shared" ref="H50" si="24">G50*E50</f>
        <v>0</v>
      </c>
      <c r="I50" s="47"/>
      <c r="J50" s="407">
        <f t="shared" ref="J50" si="25">H50*I50</f>
        <v>0</v>
      </c>
      <c r="K50" s="407">
        <f t="shared" ref="K50" si="26">H50*(1-I50)</f>
        <v>0</v>
      </c>
      <c r="O50" s="7"/>
      <c r="P50" s="7"/>
      <c r="Q50" s="7"/>
      <c r="R50" s="7"/>
      <c r="Z50" s="7"/>
      <c r="AA50" s="7"/>
      <c r="AB50" s="7"/>
      <c r="AC50" s="7"/>
    </row>
    <row r="51" spans="2:29" ht="15" customHeight="1" x14ac:dyDescent="0.2">
      <c r="B51" s="75" t="s">
        <v>870</v>
      </c>
      <c r="C51" s="75"/>
      <c r="D51" s="76"/>
      <c r="E51" s="75"/>
      <c r="F51" s="75"/>
      <c r="G51" s="75"/>
      <c r="H51" s="412"/>
      <c r="I51" s="79"/>
      <c r="J51" s="406"/>
      <c r="K51" s="406"/>
      <c r="O51" s="7"/>
      <c r="P51" s="7"/>
      <c r="Q51" s="7"/>
      <c r="R51" s="7"/>
      <c r="Z51" s="7"/>
      <c r="AA51" s="7"/>
      <c r="AB51" s="7"/>
      <c r="AC51" s="7"/>
    </row>
    <row r="52" spans="2:29" ht="15" customHeight="1" x14ac:dyDescent="0.2">
      <c r="B52" s="22" t="s">
        <v>921</v>
      </c>
      <c r="C52" s="22"/>
      <c r="D52" s="23" t="s">
        <v>10</v>
      </c>
      <c r="E52" s="22"/>
      <c r="F52" s="22" t="e">
        <f>NA()</f>
        <v>#N/A</v>
      </c>
      <c r="G52" s="372">
        <f t="shared" si="0"/>
        <v>0</v>
      </c>
      <c r="H52" s="407">
        <f t="shared" si="9"/>
        <v>0</v>
      </c>
      <c r="I52" s="47"/>
      <c r="J52" s="407">
        <f t="shared" si="3"/>
        <v>0</v>
      </c>
      <c r="K52" s="407">
        <f t="shared" si="4"/>
        <v>0</v>
      </c>
      <c r="O52" s="7"/>
      <c r="P52" s="7"/>
      <c r="Q52" s="7"/>
      <c r="R52" s="7"/>
      <c r="Z52" s="7"/>
      <c r="AA52" s="7"/>
      <c r="AB52" s="7"/>
      <c r="AC52" s="7"/>
    </row>
    <row r="53" spans="2:29" ht="15" customHeight="1" x14ac:dyDescent="0.2">
      <c r="B53" s="22" t="s">
        <v>914</v>
      </c>
      <c r="C53" s="22"/>
      <c r="D53" s="23" t="s">
        <v>249</v>
      </c>
      <c r="E53" s="22"/>
      <c r="F53" s="22" t="e">
        <f>NA()</f>
        <v>#N/A</v>
      </c>
      <c r="G53" s="372">
        <f t="shared" ref="G53" si="27">IF(ISNA(F53),0,INDEX(IF(UPPER(RIGHT(F53,1))=Low,UnitCostLow, IF(UPPER(RIGHT(F53,1))=High,UnitCostHigh,UnitCostSpecified)),MATCH(UPPER(LEFT(F53,LEN(F53)-1)),CostCode,0)))</f>
        <v>0</v>
      </c>
      <c r="H53" s="407">
        <f t="shared" ref="H53" si="28">G53*E53</f>
        <v>0</v>
      </c>
      <c r="I53" s="47"/>
      <c r="J53" s="407">
        <f t="shared" ref="J53" si="29">H53*I53</f>
        <v>0</v>
      </c>
      <c r="K53" s="407">
        <f t="shared" ref="K53" si="30">H53*(1-I53)</f>
        <v>0</v>
      </c>
      <c r="O53" s="7"/>
      <c r="P53" s="7"/>
      <c r="Q53" s="7"/>
      <c r="R53" s="7"/>
      <c r="Z53" s="7"/>
      <c r="AA53" s="7"/>
      <c r="AB53" s="7"/>
      <c r="AC53" s="7"/>
    </row>
    <row r="54" spans="2:29" ht="15" customHeight="1" x14ac:dyDescent="0.2">
      <c r="B54" s="22" t="s">
        <v>920</v>
      </c>
      <c r="C54" s="22"/>
      <c r="D54" s="23" t="s">
        <v>922</v>
      </c>
      <c r="E54" s="22"/>
      <c r="F54" s="22" t="e">
        <f>NA()</f>
        <v>#N/A</v>
      </c>
      <c r="G54" s="372">
        <f t="shared" ref="G54" si="31">IF(ISNA(F54),0,INDEX(IF(UPPER(RIGHT(F54,1))=Low,UnitCostLow, IF(UPPER(RIGHT(F54,1))=High,UnitCostHigh,UnitCostSpecified)),MATCH(UPPER(LEFT(F54,LEN(F54)-1)),CostCode,0)))</f>
        <v>0</v>
      </c>
      <c r="H54" s="407">
        <f t="shared" ref="H54" si="32">G54*E54</f>
        <v>0</v>
      </c>
      <c r="I54" s="47"/>
      <c r="J54" s="407">
        <f t="shared" ref="J54" si="33">H54*I54</f>
        <v>0</v>
      </c>
      <c r="K54" s="407">
        <f t="shared" ref="K54" si="34">H54*(1-I54)</f>
        <v>0</v>
      </c>
      <c r="O54" s="7"/>
      <c r="P54" s="7"/>
      <c r="Q54" s="7"/>
      <c r="R54" s="7"/>
      <c r="Z54" s="7"/>
      <c r="AA54" s="7"/>
      <c r="AB54" s="7"/>
      <c r="AC54" s="7"/>
    </row>
    <row r="55" spans="2:29" ht="15" customHeight="1" x14ac:dyDescent="0.2">
      <c r="B55" s="236" t="s">
        <v>569</v>
      </c>
      <c r="C55" s="22"/>
      <c r="D55" s="23" t="s">
        <v>22</v>
      </c>
      <c r="E55" s="22"/>
      <c r="F55" s="22" t="e">
        <f>NA()</f>
        <v>#N/A</v>
      </c>
      <c r="G55" s="372">
        <f t="shared" si="0"/>
        <v>0</v>
      </c>
      <c r="H55" s="407">
        <f t="shared" si="9"/>
        <v>0</v>
      </c>
      <c r="I55" s="47"/>
      <c r="J55" s="407">
        <f t="shared" si="3"/>
        <v>0</v>
      </c>
      <c r="K55" s="407">
        <f t="shared" si="4"/>
        <v>0</v>
      </c>
      <c r="O55" s="7"/>
      <c r="P55" s="7"/>
      <c r="Q55" s="7"/>
      <c r="R55" s="7"/>
      <c r="Z55" s="7"/>
      <c r="AA55" s="7"/>
      <c r="AB55" s="7"/>
      <c r="AC55" s="7"/>
    </row>
    <row r="56" spans="2:29" ht="15" customHeight="1" x14ac:dyDescent="0.2">
      <c r="B56" s="236" t="s">
        <v>570</v>
      </c>
      <c r="C56" s="22"/>
      <c r="D56" s="23" t="s">
        <v>22</v>
      </c>
      <c r="E56" s="22"/>
      <c r="F56" s="22" t="e">
        <f>NA()</f>
        <v>#N/A</v>
      </c>
      <c r="G56" s="372">
        <f t="shared" si="0"/>
        <v>0</v>
      </c>
      <c r="H56" s="407">
        <f t="shared" si="9"/>
        <v>0</v>
      </c>
      <c r="I56" s="47"/>
      <c r="J56" s="407">
        <f t="shared" si="3"/>
        <v>0</v>
      </c>
      <c r="K56" s="407">
        <f t="shared" si="4"/>
        <v>0</v>
      </c>
      <c r="O56" s="7"/>
      <c r="P56" s="7"/>
      <c r="Q56" s="7"/>
      <c r="R56" s="7"/>
      <c r="Z56" s="7"/>
      <c r="AA56" s="7"/>
      <c r="AB56" s="7"/>
      <c r="AC56" s="7"/>
    </row>
    <row r="57" spans="2:29" ht="15" customHeight="1" x14ac:dyDescent="0.2">
      <c r="B57" s="236" t="s">
        <v>571</v>
      </c>
      <c r="C57" s="22"/>
      <c r="D57" s="23" t="s">
        <v>561</v>
      </c>
      <c r="E57" s="22"/>
      <c r="F57" s="22" t="e">
        <f>NA()</f>
        <v>#N/A</v>
      </c>
      <c r="G57" s="372">
        <f>IF(ISNA(F57),0,INDEX(IF(UPPER(RIGHT(F57,1))=Low,UnitCostLow, IF(UPPER(RIGHT(F57,1))=High,UnitCostHigh,UnitCostSpecified)),MATCH(UPPER(LEFT(F57,LEN(F57)-1)),CostCode,0)))</f>
        <v>0</v>
      </c>
      <c r="H57" s="407">
        <f>G57*E57</f>
        <v>0</v>
      </c>
      <c r="I57" s="47"/>
      <c r="J57" s="407">
        <f>H57*I57</f>
        <v>0</v>
      </c>
      <c r="K57" s="407">
        <f>H57*(1-I57)</f>
        <v>0</v>
      </c>
      <c r="O57" s="7"/>
      <c r="P57" s="7"/>
      <c r="Q57" s="7"/>
      <c r="R57" s="7"/>
      <c r="Z57" s="7"/>
      <c r="AA57" s="7"/>
      <c r="AB57" s="7"/>
      <c r="AC57" s="7"/>
    </row>
    <row r="58" spans="2:29" ht="15" customHeight="1" x14ac:dyDescent="0.2">
      <c r="B58" s="236" t="s">
        <v>868</v>
      </c>
      <c r="C58" s="22"/>
      <c r="D58" s="23" t="s">
        <v>22</v>
      </c>
      <c r="E58" s="22"/>
      <c r="F58" s="22" t="e">
        <f>NA()</f>
        <v>#N/A</v>
      </c>
      <c r="G58" s="372">
        <f>IF(ISNA(F58),0,INDEX(IF(UPPER(RIGHT(F58,1))=Low,UnitCostLow, IF(UPPER(RIGHT(F58,1))=High,UnitCostHigh,UnitCostSpecified)),MATCH(UPPER(LEFT(F58,LEN(F58)-1)),CostCode,0)))</f>
        <v>0</v>
      </c>
      <c r="H58" s="407">
        <f>G58*E58</f>
        <v>0</v>
      </c>
      <c r="I58" s="47"/>
      <c r="J58" s="407">
        <f>H58*I58</f>
        <v>0</v>
      </c>
      <c r="K58" s="407">
        <f>H58*(1-I58)</f>
        <v>0</v>
      </c>
      <c r="O58" s="7"/>
      <c r="P58" s="7"/>
      <c r="Q58" s="7"/>
      <c r="R58" s="7"/>
      <c r="Z58" s="7"/>
      <c r="AA58" s="7"/>
      <c r="AB58" s="7"/>
      <c r="AC58" s="7"/>
    </row>
    <row r="59" spans="2:29" ht="15" customHeight="1" x14ac:dyDescent="0.2">
      <c r="B59" s="22" t="s">
        <v>13</v>
      </c>
      <c r="C59" s="22"/>
      <c r="D59" s="23"/>
      <c r="E59" s="22"/>
      <c r="F59" s="22" t="e">
        <f>NA()</f>
        <v>#N/A</v>
      </c>
      <c r="G59" s="372">
        <f t="shared" si="0"/>
        <v>0</v>
      </c>
      <c r="H59" s="407">
        <f t="shared" si="9"/>
        <v>0</v>
      </c>
      <c r="I59" s="47"/>
      <c r="J59" s="407">
        <f>H59*I59</f>
        <v>0</v>
      </c>
      <c r="K59" s="407">
        <f t="shared" si="4"/>
        <v>0</v>
      </c>
      <c r="O59" s="7"/>
      <c r="P59" s="7"/>
      <c r="Q59" s="7"/>
      <c r="R59" s="7"/>
      <c r="Z59" s="7"/>
      <c r="AA59" s="7"/>
      <c r="AB59" s="7"/>
      <c r="AC59" s="7"/>
    </row>
    <row r="60" spans="2:29" ht="15" customHeight="1" x14ac:dyDescent="0.2">
      <c r="B60" s="449"/>
      <c r="C60" s="449"/>
      <c r="D60" s="450"/>
      <c r="E60" s="449"/>
      <c r="F60" s="449"/>
      <c r="G60" s="457" t="s">
        <v>872</v>
      </c>
      <c r="H60" s="452">
        <f>SUM(H52:H59)+0.0001</f>
        <v>1E-4</v>
      </c>
      <c r="I60" s="451"/>
      <c r="J60" s="452"/>
      <c r="K60" s="452"/>
      <c r="O60" s="7"/>
      <c r="P60" s="7"/>
      <c r="Q60" s="7"/>
      <c r="R60" s="7"/>
      <c r="Z60" s="7"/>
      <c r="AA60" s="7"/>
      <c r="AB60" s="7"/>
      <c r="AC60" s="7"/>
    </row>
    <row r="61" spans="2:29" ht="15" customHeight="1" x14ac:dyDescent="0.2">
      <c r="B61" s="22" t="s">
        <v>871</v>
      </c>
      <c r="C61" s="236"/>
      <c r="D61" s="23" t="s">
        <v>66</v>
      </c>
      <c r="E61" s="314"/>
      <c r="F61" s="22"/>
      <c r="G61" s="429"/>
      <c r="H61" s="407"/>
      <c r="I61" s="47"/>
      <c r="J61" s="407"/>
      <c r="K61" s="407"/>
      <c r="O61" s="7"/>
      <c r="P61" s="7"/>
      <c r="Q61" s="7"/>
      <c r="R61" s="7"/>
      <c r="Z61" s="7"/>
      <c r="AA61" s="7"/>
      <c r="AB61" s="7"/>
      <c r="AC61" s="7"/>
    </row>
    <row r="62" spans="2:29" ht="15" customHeight="1" thickBot="1" x14ac:dyDescent="0.25">
      <c r="B62" s="40"/>
      <c r="C62" s="453"/>
      <c r="D62" s="49"/>
      <c r="E62" s="40"/>
      <c r="F62" s="40"/>
      <c r="G62" s="458" t="s">
        <v>873</v>
      </c>
      <c r="H62" s="454">
        <f>H60*E61</f>
        <v>0</v>
      </c>
      <c r="I62" s="46"/>
      <c r="J62" s="414">
        <f>H62*I62</f>
        <v>0</v>
      </c>
      <c r="K62" s="414">
        <f t="shared" ref="K62" si="35">H62*(1-I62)</f>
        <v>0</v>
      </c>
      <c r="O62" s="7"/>
      <c r="P62" s="7"/>
      <c r="Q62" s="7"/>
      <c r="R62" s="7"/>
      <c r="Z62" s="7"/>
      <c r="AA62" s="7"/>
      <c r="AB62" s="7"/>
      <c r="AC62" s="7"/>
    </row>
    <row r="63" spans="2:29" ht="15" customHeight="1" x14ac:dyDescent="0.2">
      <c r="B63" s="241"/>
      <c r="C63" s="241"/>
      <c r="D63" s="81"/>
      <c r="E63" s="82"/>
      <c r="F63" s="396"/>
      <c r="G63" s="396" t="s">
        <v>468</v>
      </c>
      <c r="H63" s="410">
        <f>SUM(H5:H50)+H62+0.0001</f>
        <v>1E-4</v>
      </c>
      <c r="I63" s="127"/>
      <c r="J63" s="410">
        <f>SUM(J5:J50)+J62</f>
        <v>0</v>
      </c>
      <c r="K63" s="410">
        <f>SUM(K5:K50)+K62</f>
        <v>0</v>
      </c>
      <c r="O63" s="7"/>
      <c r="P63" s="7"/>
      <c r="Q63" s="7"/>
      <c r="R63" s="7"/>
      <c r="Z63" s="7"/>
      <c r="AA63" s="7"/>
      <c r="AB63" s="7"/>
      <c r="AC63" s="7"/>
    </row>
    <row r="64" spans="2:29" ht="15" customHeight="1" thickBot="1" x14ac:dyDescent="0.25">
      <c r="B64" s="25"/>
      <c r="C64" s="25"/>
      <c r="D64" s="26"/>
      <c r="E64" s="57"/>
      <c r="F64" s="25"/>
      <c r="G64" s="397" t="s">
        <v>469</v>
      </c>
      <c r="H64" s="129"/>
      <c r="I64" s="126"/>
      <c r="J64" s="455">
        <f>J63/H63</f>
        <v>0</v>
      </c>
      <c r="K64" s="455">
        <f>K63/H63</f>
        <v>0</v>
      </c>
      <c r="O64" s="7"/>
      <c r="P64" s="7"/>
      <c r="Q64" s="7"/>
      <c r="R64" s="7"/>
      <c r="Z64" s="7"/>
      <c r="AA64" s="7"/>
      <c r="AB64" s="7"/>
      <c r="AC64" s="7"/>
    </row>
    <row r="65" spans="4:29" x14ac:dyDescent="0.2">
      <c r="E65" s="7"/>
      <c r="F65" s="7"/>
      <c r="O65" s="7"/>
      <c r="P65" s="7"/>
      <c r="Q65" s="7"/>
      <c r="R65" s="7"/>
      <c r="Z65" s="7"/>
      <c r="AA65" s="7"/>
      <c r="AB65" s="7"/>
      <c r="AC65" s="7"/>
    </row>
    <row r="66" spans="4:29" x14ac:dyDescent="0.2">
      <c r="E66" s="7"/>
      <c r="F66" s="7"/>
      <c r="O66" s="7"/>
      <c r="P66" s="7"/>
      <c r="Q66" s="7"/>
      <c r="R66" s="7"/>
      <c r="Z66" s="7"/>
      <c r="AA66" s="7"/>
      <c r="AB66" s="7"/>
      <c r="AC66" s="7"/>
    </row>
    <row r="67" spans="4:29" x14ac:dyDescent="0.2">
      <c r="E67" s="7"/>
      <c r="F67" s="7"/>
      <c r="O67" s="7"/>
      <c r="P67" s="7"/>
      <c r="Q67" s="7"/>
      <c r="R67" s="7"/>
      <c r="Z67" s="7"/>
      <c r="AA67" s="7"/>
      <c r="AB67" s="7"/>
      <c r="AC67" s="7"/>
    </row>
    <row r="68" spans="4:29" x14ac:dyDescent="0.2">
      <c r="E68" s="7"/>
      <c r="F68" s="7"/>
      <c r="O68" s="7"/>
      <c r="P68" s="7"/>
      <c r="Q68" s="7"/>
      <c r="R68" s="7"/>
      <c r="Z68" s="7"/>
      <c r="AA68" s="7"/>
      <c r="AB68" s="7"/>
      <c r="AC68" s="7"/>
    </row>
    <row r="69" spans="4:29" x14ac:dyDescent="0.2">
      <c r="E69" s="7"/>
      <c r="F69" s="7"/>
      <c r="O69" s="7"/>
      <c r="P69" s="7"/>
      <c r="Q69" s="7"/>
      <c r="R69" s="7"/>
      <c r="Z69" s="7"/>
      <c r="AA69" s="7"/>
      <c r="AB69" s="7"/>
      <c r="AC69" s="7"/>
    </row>
    <row r="70" spans="4:29" x14ac:dyDescent="0.2">
      <c r="E70" s="7"/>
      <c r="F70" s="7"/>
      <c r="O70" s="7"/>
      <c r="P70" s="7"/>
      <c r="Q70" s="7"/>
      <c r="R70" s="7"/>
      <c r="Z70" s="7"/>
      <c r="AA70" s="7"/>
      <c r="AB70" s="7"/>
      <c r="AC70" s="7"/>
    </row>
    <row r="71" spans="4:29" x14ac:dyDescent="0.2">
      <c r="E71" s="7"/>
      <c r="F71" s="7"/>
      <c r="O71" s="7"/>
      <c r="P71" s="7"/>
      <c r="Q71" s="7"/>
      <c r="R71" s="7"/>
      <c r="Z71" s="7"/>
      <c r="AA71" s="7"/>
      <c r="AB71" s="7"/>
      <c r="AC71" s="7"/>
    </row>
    <row r="72" spans="4:29" x14ac:dyDescent="0.2">
      <c r="E72" s="7"/>
      <c r="F72" s="7"/>
      <c r="O72" s="7"/>
      <c r="P72" s="7"/>
      <c r="Q72" s="7"/>
      <c r="R72" s="7"/>
      <c r="Z72" s="7"/>
      <c r="AA72" s="7"/>
      <c r="AB72" s="7"/>
      <c r="AC72" s="7"/>
    </row>
    <row r="73" spans="4:29" x14ac:dyDescent="0.2">
      <c r="E73" s="7"/>
      <c r="F73" s="7"/>
      <c r="O73" s="7"/>
      <c r="P73" s="7"/>
      <c r="Q73" s="7"/>
      <c r="R73" s="7"/>
      <c r="Z73" s="7"/>
      <c r="AA73" s="7"/>
      <c r="AB73" s="7"/>
      <c r="AC73" s="7"/>
    </row>
    <row r="74" spans="4:29" x14ac:dyDescent="0.2">
      <c r="E74" s="7"/>
      <c r="F74" s="7"/>
      <c r="O74" s="7"/>
      <c r="P74" s="7"/>
      <c r="Q74" s="7"/>
      <c r="R74" s="7"/>
      <c r="Z74" s="7"/>
      <c r="AA74" s="7"/>
      <c r="AB74" s="7"/>
      <c r="AC74" s="7"/>
    </row>
    <row r="75" spans="4:29" x14ac:dyDescent="0.2">
      <c r="E75" s="7"/>
      <c r="F75" s="7"/>
      <c r="O75" s="7"/>
      <c r="P75" s="7"/>
      <c r="Q75" s="7"/>
      <c r="R75" s="7"/>
      <c r="Z75" s="7"/>
      <c r="AA75" s="7"/>
      <c r="AB75" s="7"/>
      <c r="AC75" s="7"/>
    </row>
    <row r="76" spans="4:29" x14ac:dyDescent="0.2">
      <c r="E76" s="7"/>
      <c r="F76" s="7"/>
      <c r="O76" s="7"/>
      <c r="P76" s="7"/>
      <c r="Q76" s="7"/>
      <c r="R76" s="7"/>
      <c r="Z76" s="7"/>
      <c r="AA76" s="7"/>
      <c r="AB76" s="7"/>
      <c r="AC76" s="7"/>
    </row>
    <row r="77" spans="4:29" x14ac:dyDescent="0.2">
      <c r="D77" s="7"/>
      <c r="E77" s="7"/>
      <c r="F77" s="7"/>
      <c r="O77" s="7"/>
      <c r="P77" s="7"/>
      <c r="Q77" s="7"/>
      <c r="R77" s="7"/>
      <c r="Z77" s="7"/>
      <c r="AA77" s="7"/>
      <c r="AB77" s="7"/>
      <c r="AC77" s="7"/>
    </row>
    <row r="78" spans="4:29" x14ac:dyDescent="0.2">
      <c r="D78" s="7"/>
      <c r="E78" s="7"/>
      <c r="F78" s="7"/>
      <c r="O78" s="7"/>
      <c r="P78" s="7"/>
      <c r="Q78" s="7"/>
      <c r="R78" s="7"/>
      <c r="Z78" s="7"/>
      <c r="AA78" s="7"/>
      <c r="AB78" s="7"/>
      <c r="AC78" s="7"/>
    </row>
    <row r="79" spans="4:29" x14ac:dyDescent="0.2">
      <c r="D79" s="7"/>
      <c r="E79" s="7"/>
      <c r="F79" s="7"/>
      <c r="O79" s="7"/>
      <c r="P79" s="7"/>
      <c r="Q79" s="7"/>
      <c r="R79" s="7"/>
      <c r="Z79" s="7"/>
      <c r="AA79" s="7"/>
      <c r="AB79" s="7"/>
      <c r="AC79" s="7"/>
    </row>
    <row r="80" spans="4:29" x14ac:dyDescent="0.2">
      <c r="D80" s="7"/>
      <c r="E80" s="7"/>
      <c r="F80" s="7"/>
      <c r="O80" s="7"/>
      <c r="P80" s="7"/>
      <c r="Q80" s="7"/>
      <c r="R80" s="7"/>
      <c r="Z80" s="7"/>
      <c r="AA80" s="7"/>
      <c r="AB80" s="7"/>
      <c r="AC80" s="7"/>
    </row>
    <row r="81" spans="4:29" x14ac:dyDescent="0.2">
      <c r="D81" s="7"/>
      <c r="E81" s="7"/>
      <c r="F81" s="7"/>
      <c r="O81" s="7"/>
      <c r="P81" s="7"/>
      <c r="Q81" s="7"/>
      <c r="R81" s="7"/>
      <c r="Z81" s="7"/>
      <c r="AA81" s="7"/>
      <c r="AB81" s="7"/>
      <c r="AC81" s="7"/>
    </row>
    <row r="82" spans="4:29" x14ac:dyDescent="0.2">
      <c r="D82" s="7"/>
      <c r="E82" s="7"/>
      <c r="F82" s="7"/>
      <c r="O82" s="7"/>
      <c r="P82" s="7"/>
      <c r="Q82" s="7"/>
      <c r="R82" s="7"/>
      <c r="Z82" s="7"/>
      <c r="AA82" s="7"/>
      <c r="AB82" s="7"/>
      <c r="AC82" s="7"/>
    </row>
    <row r="83" spans="4:29" x14ac:dyDescent="0.2">
      <c r="D83" s="7"/>
      <c r="E83" s="7"/>
      <c r="F83" s="7"/>
      <c r="O83" s="7"/>
      <c r="P83" s="7"/>
      <c r="Q83" s="7"/>
      <c r="R83" s="7"/>
      <c r="Z83" s="7"/>
      <c r="AA83" s="7"/>
      <c r="AB83" s="7"/>
      <c r="AC83" s="7"/>
    </row>
    <row r="84" spans="4:29" x14ac:dyDescent="0.2">
      <c r="D84" s="7"/>
      <c r="E84" s="7"/>
      <c r="F84" s="7"/>
      <c r="O84" s="7"/>
      <c r="P84" s="7"/>
      <c r="Q84" s="7"/>
      <c r="Z84" s="7"/>
      <c r="AA84" s="7"/>
      <c r="AB84" s="7"/>
    </row>
    <row r="85" spans="4:29" x14ac:dyDescent="0.2">
      <c r="D85" s="7"/>
      <c r="E85" s="7"/>
      <c r="F85" s="7"/>
      <c r="O85" s="7"/>
      <c r="P85" s="7"/>
      <c r="Q85" s="7"/>
      <c r="Z85" s="7"/>
      <c r="AA85" s="7"/>
      <c r="AB85" s="7"/>
    </row>
    <row r="86" spans="4:29" x14ac:dyDescent="0.2">
      <c r="D86" s="7"/>
      <c r="E86" s="7"/>
      <c r="F86" s="7"/>
      <c r="O86" s="7"/>
      <c r="P86" s="7"/>
      <c r="Q86" s="7"/>
      <c r="Z86" s="7"/>
      <c r="AA86" s="7"/>
      <c r="AB86" s="7"/>
    </row>
    <row r="87" spans="4:29" x14ac:dyDescent="0.2">
      <c r="D87" s="7"/>
      <c r="E87" s="7"/>
      <c r="F87" s="7"/>
      <c r="O87" s="7"/>
      <c r="P87" s="7"/>
      <c r="Q87" s="7"/>
      <c r="Z87" s="7"/>
      <c r="AA87" s="7"/>
      <c r="AB87" s="7"/>
    </row>
    <row r="88" spans="4:29" x14ac:dyDescent="0.2">
      <c r="D88" s="7"/>
      <c r="E88" s="7"/>
      <c r="F88" s="7"/>
      <c r="O88" s="7"/>
      <c r="P88" s="7"/>
      <c r="Q88" s="7"/>
      <c r="Z88" s="7"/>
      <c r="AA88" s="7"/>
      <c r="AB88" s="7"/>
    </row>
    <row r="89" spans="4:29" x14ac:dyDescent="0.2">
      <c r="D89" s="7"/>
      <c r="E89" s="7"/>
      <c r="F89" s="7"/>
      <c r="O89" s="7"/>
      <c r="P89" s="7"/>
      <c r="Q89" s="7"/>
      <c r="Z89" s="7"/>
      <c r="AA89" s="7"/>
      <c r="AB89" s="7"/>
    </row>
    <row r="90" spans="4:29" x14ac:dyDescent="0.2">
      <c r="D90" s="7"/>
      <c r="E90" s="7"/>
      <c r="F90" s="7"/>
      <c r="O90" s="7"/>
      <c r="P90" s="7"/>
      <c r="Q90" s="7"/>
      <c r="Z90" s="7"/>
      <c r="AA90" s="7"/>
      <c r="AB90" s="7"/>
    </row>
    <row r="91" spans="4:29" x14ac:dyDescent="0.2">
      <c r="D91" s="7"/>
      <c r="E91" s="7"/>
      <c r="F91" s="7"/>
      <c r="O91" s="7"/>
      <c r="P91" s="7"/>
      <c r="Q91" s="7"/>
      <c r="Z91" s="7"/>
      <c r="AA91" s="7"/>
      <c r="AB91" s="7"/>
    </row>
    <row r="92" spans="4:29" x14ac:dyDescent="0.2">
      <c r="D92" s="7"/>
      <c r="E92" s="7"/>
      <c r="F92" s="7"/>
      <c r="O92" s="7"/>
      <c r="P92" s="7"/>
      <c r="Q92" s="7"/>
      <c r="Z92" s="7"/>
      <c r="AA92" s="7"/>
      <c r="AB92" s="7"/>
    </row>
    <row r="93" spans="4:29" x14ac:dyDescent="0.2">
      <c r="D93" s="7"/>
      <c r="E93" s="7"/>
      <c r="F93" s="7"/>
      <c r="O93" s="7"/>
      <c r="P93" s="7"/>
      <c r="Q93" s="7"/>
      <c r="Z93" s="7"/>
      <c r="AA93" s="7"/>
      <c r="AB93" s="7"/>
    </row>
    <row r="94" spans="4:29" x14ac:dyDescent="0.2">
      <c r="D94" s="7"/>
      <c r="E94" s="7"/>
      <c r="F94" s="7"/>
      <c r="O94" s="7"/>
      <c r="P94" s="7"/>
      <c r="Q94" s="7"/>
      <c r="Z94" s="7"/>
      <c r="AA94" s="7"/>
      <c r="AB94" s="7"/>
    </row>
    <row r="95" spans="4:29" x14ac:dyDescent="0.2">
      <c r="D95" s="7"/>
      <c r="E95" s="7"/>
      <c r="F95" s="7"/>
      <c r="O95" s="7"/>
      <c r="P95" s="7"/>
      <c r="Q95" s="7"/>
      <c r="Z95" s="7"/>
      <c r="AA95" s="7"/>
      <c r="AB95" s="7"/>
    </row>
    <row r="96" spans="4:29" x14ac:dyDescent="0.2">
      <c r="D96" s="7"/>
      <c r="E96" s="7"/>
      <c r="F96" s="7"/>
      <c r="O96" s="7"/>
      <c r="P96" s="7"/>
      <c r="Q96" s="7"/>
      <c r="Z96" s="7"/>
      <c r="AA96" s="7"/>
      <c r="AB96" s="7"/>
    </row>
    <row r="97" spans="4:28" x14ac:dyDescent="0.2">
      <c r="D97" s="7"/>
      <c r="E97" s="7"/>
      <c r="F97" s="7"/>
      <c r="O97" s="7"/>
      <c r="P97" s="7"/>
      <c r="Q97" s="7"/>
      <c r="Z97" s="7"/>
      <c r="AA97" s="7"/>
      <c r="AB97" s="7"/>
    </row>
    <row r="98" spans="4:28" x14ac:dyDescent="0.2">
      <c r="D98" s="7"/>
      <c r="E98" s="7"/>
      <c r="F98" s="7"/>
      <c r="O98" s="7"/>
      <c r="P98" s="7"/>
      <c r="Q98" s="7"/>
      <c r="Z98" s="7"/>
      <c r="AA98" s="7"/>
      <c r="AB98" s="7"/>
    </row>
    <row r="99" spans="4:28" x14ac:dyDescent="0.2">
      <c r="D99" s="7"/>
      <c r="E99" s="7"/>
      <c r="F99" s="7"/>
      <c r="O99" s="7"/>
      <c r="P99" s="7"/>
      <c r="Q99" s="7"/>
      <c r="Z99" s="7"/>
      <c r="AA99" s="7"/>
      <c r="AB99" s="7"/>
    </row>
    <row r="100" spans="4:28" x14ac:dyDescent="0.2">
      <c r="D100" s="7"/>
      <c r="E100" s="7"/>
      <c r="F100" s="7"/>
      <c r="O100" s="7"/>
      <c r="P100" s="7"/>
      <c r="Q100" s="7"/>
      <c r="Z100" s="7"/>
      <c r="AA100" s="7"/>
      <c r="AB100" s="7"/>
    </row>
    <row r="101" spans="4:28" x14ac:dyDescent="0.2">
      <c r="D101" s="7"/>
      <c r="E101" s="7"/>
      <c r="F101" s="7"/>
      <c r="O101" s="7"/>
      <c r="P101" s="7"/>
      <c r="Q101" s="7"/>
      <c r="Z101" s="7"/>
      <c r="AA101" s="7"/>
      <c r="AB101" s="7"/>
    </row>
    <row r="102" spans="4:28" x14ac:dyDescent="0.2">
      <c r="D102" s="7"/>
      <c r="E102" s="7"/>
      <c r="F102" s="7"/>
      <c r="O102" s="7"/>
      <c r="P102" s="7"/>
      <c r="Q102" s="7"/>
      <c r="Z102" s="7"/>
      <c r="AA102" s="7"/>
      <c r="AB102" s="7"/>
    </row>
    <row r="103" spans="4:28" x14ac:dyDescent="0.2">
      <c r="D103" s="7"/>
      <c r="E103" s="7"/>
      <c r="F103" s="7"/>
      <c r="O103" s="7"/>
      <c r="P103" s="7"/>
      <c r="Q103" s="7"/>
      <c r="Z103" s="7"/>
      <c r="AA103" s="7"/>
      <c r="AB103" s="7"/>
    </row>
    <row r="104" spans="4:28" x14ac:dyDescent="0.2">
      <c r="D104" s="7"/>
      <c r="E104" s="7"/>
      <c r="F104" s="7"/>
      <c r="O104" s="7"/>
      <c r="P104" s="7"/>
      <c r="Q104" s="7"/>
      <c r="Z104" s="7"/>
      <c r="AA104" s="7"/>
      <c r="AB104" s="7"/>
    </row>
    <row r="105" spans="4:28" x14ac:dyDescent="0.2">
      <c r="D105" s="7"/>
      <c r="E105" s="7"/>
      <c r="F105" s="7"/>
      <c r="O105" s="7"/>
      <c r="P105" s="7"/>
      <c r="Q105" s="7"/>
      <c r="Z105" s="7"/>
      <c r="AA105" s="7"/>
      <c r="AB105" s="7"/>
    </row>
    <row r="106" spans="4:28" x14ac:dyDescent="0.2">
      <c r="D106" s="7"/>
      <c r="E106" s="7"/>
      <c r="F106" s="7"/>
      <c r="O106" s="7"/>
      <c r="P106" s="7"/>
      <c r="Q106" s="7"/>
      <c r="Z106" s="7"/>
      <c r="AA106" s="7"/>
      <c r="AB106" s="7"/>
    </row>
    <row r="107" spans="4:28" x14ac:dyDescent="0.2">
      <c r="D107" s="7"/>
      <c r="E107" s="7"/>
      <c r="F107" s="7"/>
      <c r="O107" s="7"/>
      <c r="P107" s="7"/>
      <c r="Q107" s="7"/>
      <c r="Z107" s="7"/>
      <c r="AA107" s="7"/>
      <c r="AB107" s="7"/>
    </row>
    <row r="108" spans="4:28" x14ac:dyDescent="0.2">
      <c r="D108" s="7"/>
      <c r="E108" s="7"/>
      <c r="F108" s="7"/>
      <c r="O108" s="7"/>
      <c r="P108" s="7"/>
      <c r="Q108" s="7"/>
      <c r="Z108" s="7"/>
      <c r="AA108" s="7"/>
      <c r="AB108" s="7"/>
    </row>
    <row r="109" spans="4:28" x14ac:dyDescent="0.2">
      <c r="D109" s="7"/>
      <c r="E109" s="7"/>
      <c r="F109" s="7"/>
      <c r="O109" s="7"/>
      <c r="P109" s="7"/>
      <c r="Q109" s="7"/>
      <c r="Z109" s="7"/>
      <c r="AA109" s="7"/>
      <c r="AB109" s="7"/>
    </row>
    <row r="110" spans="4:28" x14ac:dyDescent="0.2">
      <c r="D110" s="7"/>
      <c r="E110" s="7"/>
      <c r="F110" s="7"/>
      <c r="O110" s="7"/>
      <c r="P110" s="7"/>
      <c r="Q110" s="7"/>
      <c r="Z110" s="7"/>
      <c r="AA110" s="7"/>
      <c r="AB110" s="7"/>
    </row>
    <row r="111" spans="4:28" x14ac:dyDescent="0.2">
      <c r="D111" s="7"/>
      <c r="E111" s="7"/>
      <c r="F111" s="7"/>
      <c r="O111" s="7"/>
      <c r="P111" s="7"/>
      <c r="Q111" s="7"/>
      <c r="Z111" s="7"/>
      <c r="AA111" s="7"/>
      <c r="AB111" s="7"/>
    </row>
    <row r="112" spans="4:28" x14ac:dyDescent="0.2">
      <c r="D112" s="7"/>
      <c r="E112" s="7"/>
      <c r="F112" s="7"/>
      <c r="O112" s="7"/>
      <c r="P112" s="7"/>
      <c r="Q112" s="7"/>
      <c r="Z112" s="7"/>
      <c r="AA112" s="7"/>
      <c r="AB112" s="7"/>
    </row>
    <row r="113" spans="4:28" x14ac:dyDescent="0.2">
      <c r="D113" s="7"/>
      <c r="E113" s="7"/>
      <c r="F113" s="7"/>
      <c r="O113" s="7"/>
      <c r="P113" s="7"/>
      <c r="Q113" s="7"/>
      <c r="Z113" s="7"/>
      <c r="AA113" s="7"/>
      <c r="AB113" s="7"/>
    </row>
    <row r="114" spans="4:28" x14ac:dyDescent="0.2">
      <c r="D114" s="7"/>
      <c r="E114" s="7"/>
      <c r="F114" s="7"/>
      <c r="O114" s="7"/>
      <c r="P114" s="7"/>
      <c r="Q114" s="7"/>
      <c r="Z114" s="7"/>
      <c r="AA114" s="7"/>
      <c r="AB114" s="7"/>
    </row>
    <row r="115" spans="4:28" x14ac:dyDescent="0.2">
      <c r="D115" s="7"/>
      <c r="E115" s="7"/>
      <c r="F115" s="7"/>
      <c r="O115" s="7"/>
      <c r="P115" s="7"/>
      <c r="Q115" s="7"/>
      <c r="Z115" s="7"/>
      <c r="AA115" s="7"/>
      <c r="AB115" s="7"/>
    </row>
    <row r="116" spans="4:28" x14ac:dyDescent="0.2">
      <c r="D116" s="7"/>
      <c r="E116" s="7"/>
      <c r="F116" s="7"/>
      <c r="O116" s="7"/>
      <c r="P116" s="7"/>
      <c r="Q116" s="7"/>
      <c r="Z116" s="7"/>
      <c r="AA116" s="7"/>
      <c r="AB116" s="7"/>
    </row>
    <row r="117" spans="4:28" x14ac:dyDescent="0.2">
      <c r="D117" s="7"/>
      <c r="E117" s="7"/>
      <c r="F117" s="7"/>
      <c r="O117" s="7"/>
      <c r="P117" s="7"/>
      <c r="Q117" s="7"/>
      <c r="Z117" s="7"/>
      <c r="AA117" s="7"/>
      <c r="AB117" s="7"/>
    </row>
    <row r="118" spans="4:28" x14ac:dyDescent="0.2">
      <c r="D118" s="7"/>
      <c r="E118" s="7"/>
      <c r="F118" s="7"/>
      <c r="O118" s="7"/>
      <c r="P118" s="7"/>
      <c r="Q118" s="7"/>
      <c r="Z118" s="7"/>
      <c r="AA118" s="7"/>
      <c r="AB118" s="7"/>
    </row>
    <row r="119" spans="4:28" x14ac:dyDescent="0.2">
      <c r="D119" s="7"/>
      <c r="E119" s="7"/>
      <c r="F119" s="7"/>
      <c r="O119" s="7"/>
      <c r="P119" s="7"/>
      <c r="Q119" s="7"/>
      <c r="Z119" s="7"/>
      <c r="AA119" s="7"/>
      <c r="AB119" s="7"/>
    </row>
    <row r="120" spans="4:28" x14ac:dyDescent="0.2">
      <c r="D120" s="7"/>
      <c r="E120" s="7"/>
      <c r="F120" s="7"/>
      <c r="O120" s="7"/>
      <c r="P120" s="7"/>
      <c r="Q120" s="7"/>
      <c r="Z120" s="7"/>
      <c r="AA120" s="7"/>
      <c r="AB120" s="7"/>
    </row>
    <row r="121" spans="4:28" x14ac:dyDescent="0.2">
      <c r="D121" s="7"/>
      <c r="E121" s="7"/>
      <c r="F121" s="7"/>
      <c r="O121" s="7"/>
      <c r="P121" s="7"/>
      <c r="Q121" s="7"/>
      <c r="Z121" s="7"/>
      <c r="AA121" s="7"/>
      <c r="AB121" s="7"/>
    </row>
    <row r="122" spans="4:28" x14ac:dyDescent="0.2">
      <c r="D122" s="7"/>
      <c r="E122" s="7"/>
      <c r="F122" s="7"/>
      <c r="O122" s="7"/>
      <c r="P122" s="7"/>
      <c r="Q122" s="7"/>
      <c r="Z122" s="7"/>
      <c r="AA122" s="7"/>
      <c r="AB122" s="7"/>
    </row>
    <row r="123" spans="4:28" x14ac:dyDescent="0.2">
      <c r="D123" s="7"/>
      <c r="E123" s="7"/>
      <c r="F123" s="7"/>
      <c r="O123" s="7"/>
      <c r="P123" s="7"/>
      <c r="Q123" s="7"/>
      <c r="Z123" s="7"/>
      <c r="AA123" s="7"/>
      <c r="AB123" s="7"/>
    </row>
    <row r="124" spans="4:28" x14ac:dyDescent="0.2">
      <c r="D124" s="7"/>
      <c r="E124" s="7"/>
      <c r="F124" s="7"/>
      <c r="O124" s="7"/>
      <c r="P124" s="7"/>
      <c r="Q124" s="7"/>
      <c r="Z124" s="7"/>
      <c r="AA124" s="7"/>
      <c r="AB124" s="7"/>
    </row>
    <row r="125" spans="4:28" x14ac:dyDescent="0.2">
      <c r="D125" s="7"/>
      <c r="E125" s="7"/>
      <c r="F125" s="7"/>
      <c r="O125" s="7"/>
      <c r="P125" s="7"/>
      <c r="Q125" s="7"/>
      <c r="Z125" s="7"/>
      <c r="AA125" s="7"/>
      <c r="AB125" s="7"/>
    </row>
    <row r="126" spans="4:28" x14ac:dyDescent="0.2">
      <c r="D126" s="7"/>
      <c r="E126" s="7"/>
      <c r="F126" s="7"/>
      <c r="O126" s="7"/>
      <c r="P126" s="7"/>
      <c r="Q126" s="7"/>
      <c r="Z126" s="7"/>
      <c r="AA126" s="7"/>
      <c r="AB126" s="7"/>
    </row>
    <row r="127" spans="4:28" x14ac:dyDescent="0.2">
      <c r="D127" s="7"/>
      <c r="E127" s="7"/>
      <c r="F127" s="7"/>
      <c r="O127" s="7"/>
      <c r="P127" s="7"/>
      <c r="Q127" s="7"/>
      <c r="Z127" s="7"/>
      <c r="AA127" s="7"/>
      <c r="AB127" s="7"/>
    </row>
    <row r="128" spans="4:28" x14ac:dyDescent="0.2">
      <c r="D128" s="7"/>
      <c r="E128" s="7"/>
      <c r="F128" s="7"/>
      <c r="O128" s="7"/>
      <c r="P128" s="7"/>
      <c r="Q128" s="7"/>
      <c r="Z128" s="7"/>
      <c r="AA128" s="7"/>
      <c r="AB128" s="7"/>
    </row>
    <row r="129" spans="4:28" x14ac:dyDescent="0.2">
      <c r="D129" s="7"/>
      <c r="E129" s="7"/>
      <c r="F129" s="7"/>
      <c r="O129" s="7"/>
      <c r="P129" s="7"/>
      <c r="Q129" s="7"/>
      <c r="Z129" s="7"/>
      <c r="AA129" s="7"/>
      <c r="AB129" s="7"/>
    </row>
    <row r="130" spans="4:28" x14ac:dyDescent="0.2">
      <c r="D130" s="7"/>
      <c r="E130" s="7"/>
      <c r="F130" s="7"/>
      <c r="O130" s="7"/>
      <c r="P130" s="7"/>
      <c r="Q130" s="7"/>
      <c r="Z130" s="7"/>
      <c r="AA130" s="7"/>
      <c r="AB130" s="7"/>
    </row>
    <row r="131" spans="4:28" x14ac:dyDescent="0.2">
      <c r="D131" s="7"/>
      <c r="E131" s="7"/>
      <c r="F131" s="7"/>
      <c r="O131" s="7"/>
      <c r="P131" s="7"/>
      <c r="Q131" s="7"/>
      <c r="Z131" s="7"/>
      <c r="AA131" s="7"/>
      <c r="AB131" s="7"/>
    </row>
    <row r="132" spans="4:28" x14ac:dyDescent="0.2">
      <c r="D132" s="7"/>
      <c r="E132" s="7"/>
      <c r="F132" s="7"/>
      <c r="O132" s="7"/>
      <c r="P132" s="7"/>
      <c r="Q132" s="7"/>
      <c r="Z132" s="7"/>
      <c r="AA132" s="7"/>
      <c r="AB132" s="7"/>
    </row>
    <row r="133" spans="4:28" x14ac:dyDescent="0.2">
      <c r="D133" s="7"/>
      <c r="E133" s="7"/>
      <c r="F133" s="7"/>
      <c r="O133" s="7"/>
      <c r="P133" s="7"/>
      <c r="Q133" s="7"/>
      <c r="Z133" s="7"/>
      <c r="AA133" s="7"/>
      <c r="AB133" s="7"/>
    </row>
    <row r="134" spans="4:28" x14ac:dyDescent="0.2">
      <c r="D134" s="7"/>
      <c r="E134" s="7"/>
      <c r="F134" s="7"/>
      <c r="O134" s="7"/>
      <c r="P134" s="7"/>
      <c r="Q134" s="7"/>
      <c r="Z134" s="7"/>
      <c r="AA134" s="7"/>
      <c r="AB134" s="7"/>
    </row>
    <row r="135" spans="4:28" x14ac:dyDescent="0.2">
      <c r="E135" s="7"/>
      <c r="F135" s="7"/>
      <c r="P135" s="7"/>
      <c r="Q135" s="7"/>
      <c r="AA135" s="7"/>
      <c r="AB135" s="7"/>
    </row>
    <row r="136" spans="4:28" x14ac:dyDescent="0.2">
      <c r="E136" s="7"/>
      <c r="F136" s="7"/>
      <c r="P136" s="7"/>
      <c r="Q136" s="7"/>
      <c r="AA136" s="7"/>
      <c r="AB136" s="7"/>
    </row>
    <row r="137" spans="4:28" x14ac:dyDescent="0.2">
      <c r="E137" s="7"/>
      <c r="F137" s="7"/>
      <c r="P137" s="7"/>
      <c r="Q137" s="7"/>
      <c r="AA137" s="7"/>
      <c r="AB137" s="7"/>
    </row>
    <row r="138" spans="4:28" x14ac:dyDescent="0.2">
      <c r="E138" s="7"/>
      <c r="F138" s="7"/>
      <c r="P138" s="7"/>
      <c r="Q138" s="7"/>
      <c r="AA138" s="7"/>
      <c r="AB138" s="7"/>
    </row>
    <row r="139" spans="4:28" x14ac:dyDescent="0.2">
      <c r="E139" s="7"/>
      <c r="F139" s="7"/>
      <c r="P139" s="7"/>
      <c r="Q139" s="7"/>
      <c r="AA139" s="7"/>
      <c r="AB139" s="7"/>
    </row>
    <row r="140" spans="4:28" x14ac:dyDescent="0.2">
      <c r="E140" s="7"/>
      <c r="F140" s="7"/>
      <c r="P140" s="7"/>
      <c r="Q140" s="7"/>
      <c r="AA140" s="7"/>
      <c r="AB140" s="7"/>
    </row>
    <row r="141" spans="4:28" x14ac:dyDescent="0.2">
      <c r="E141" s="7"/>
      <c r="F141" s="7"/>
      <c r="P141" s="7"/>
      <c r="Q141" s="7"/>
      <c r="AA141" s="7"/>
      <c r="AB141" s="7"/>
    </row>
    <row r="142" spans="4:28" x14ac:dyDescent="0.2">
      <c r="E142" s="7"/>
      <c r="F142" s="7"/>
      <c r="P142" s="7"/>
      <c r="Q142" s="7"/>
      <c r="AA142" s="7"/>
      <c r="AB142" s="7"/>
    </row>
    <row r="143" spans="4:28" x14ac:dyDescent="0.2">
      <c r="E143" s="7"/>
      <c r="F143" s="7"/>
      <c r="P143" s="7"/>
      <c r="Q143" s="7"/>
      <c r="AA143" s="7"/>
      <c r="AB143" s="7"/>
    </row>
    <row r="144" spans="4:28" x14ac:dyDescent="0.2">
      <c r="E144" s="7"/>
      <c r="F144" s="7"/>
      <c r="P144" s="7"/>
      <c r="Q144" s="7"/>
      <c r="AA144" s="7"/>
      <c r="AB144" s="7"/>
    </row>
    <row r="145" spans="5:28" x14ac:dyDescent="0.2">
      <c r="E145" s="7"/>
      <c r="F145" s="7"/>
      <c r="P145" s="7"/>
      <c r="Q145" s="7"/>
      <c r="AA145" s="7"/>
      <c r="AB145" s="7"/>
    </row>
    <row r="146" spans="5:28" x14ac:dyDescent="0.2">
      <c r="E146" s="7"/>
      <c r="F146" s="7"/>
      <c r="P146" s="7"/>
      <c r="Q146" s="7"/>
      <c r="AA146" s="7"/>
      <c r="AB146" s="7"/>
    </row>
    <row r="147" spans="5:28" x14ac:dyDescent="0.2">
      <c r="E147" s="7"/>
      <c r="F147" s="7"/>
      <c r="P147" s="7"/>
      <c r="Q147" s="7"/>
      <c r="AA147" s="7"/>
      <c r="AB147" s="7"/>
    </row>
    <row r="148" spans="5:28" x14ac:dyDescent="0.2">
      <c r="E148" s="7"/>
      <c r="F148" s="7"/>
      <c r="P148" s="7"/>
      <c r="Q148" s="7"/>
      <c r="AA148" s="7"/>
      <c r="AB148" s="7"/>
    </row>
    <row r="149" spans="5:28" x14ac:dyDescent="0.2">
      <c r="E149" s="7"/>
      <c r="F149" s="7"/>
      <c r="P149" s="7"/>
      <c r="Q149" s="7"/>
      <c r="AA149" s="7"/>
      <c r="AB149" s="7"/>
    </row>
    <row r="150" spans="5:28" x14ac:dyDescent="0.2">
      <c r="E150" s="7"/>
      <c r="F150" s="7"/>
      <c r="P150" s="7"/>
      <c r="Q150" s="7"/>
      <c r="AA150" s="7"/>
      <c r="AB150" s="7"/>
    </row>
    <row r="151" spans="5:28" x14ac:dyDescent="0.2">
      <c r="E151" s="7"/>
      <c r="F151" s="7"/>
      <c r="P151" s="7"/>
      <c r="Q151" s="7"/>
      <c r="AA151" s="7"/>
      <c r="AB151" s="7"/>
    </row>
    <row r="152" spans="5:28" x14ac:dyDescent="0.2">
      <c r="E152" s="7"/>
      <c r="F152" s="7"/>
      <c r="P152" s="7"/>
      <c r="Q152" s="7"/>
      <c r="AA152" s="7"/>
      <c r="AB152" s="7"/>
    </row>
    <row r="153" spans="5:28" x14ac:dyDescent="0.2">
      <c r="E153" s="7"/>
      <c r="F153" s="7"/>
      <c r="P153" s="7"/>
      <c r="Q153" s="7"/>
      <c r="AA153" s="7"/>
      <c r="AB153" s="7"/>
    </row>
    <row r="154" spans="5:28" x14ac:dyDescent="0.2">
      <c r="E154" s="7"/>
      <c r="F154" s="7"/>
      <c r="P154" s="7"/>
      <c r="Q154" s="7"/>
      <c r="AA154" s="7"/>
      <c r="AB154" s="7"/>
    </row>
    <row r="155" spans="5:28" x14ac:dyDescent="0.2">
      <c r="E155" s="7"/>
      <c r="F155" s="7"/>
      <c r="P155" s="7"/>
      <c r="Q155" s="7"/>
      <c r="AA155" s="7"/>
      <c r="AB155" s="7"/>
    </row>
    <row r="156" spans="5:28" x14ac:dyDescent="0.2">
      <c r="E156" s="7"/>
      <c r="F156" s="7"/>
      <c r="P156" s="7"/>
      <c r="Q156" s="7"/>
      <c r="AA156" s="7"/>
      <c r="AB156" s="7"/>
    </row>
    <row r="157" spans="5:28" x14ac:dyDescent="0.2">
      <c r="E157" s="7"/>
      <c r="F157" s="7"/>
      <c r="P157" s="7"/>
      <c r="Q157" s="7"/>
      <c r="AA157" s="7"/>
      <c r="AB157" s="7"/>
    </row>
    <row r="158" spans="5:28" x14ac:dyDescent="0.2">
      <c r="E158" s="7"/>
      <c r="F158" s="7"/>
      <c r="P158" s="7"/>
      <c r="Q158" s="7"/>
      <c r="AA158" s="7"/>
      <c r="AB158" s="7"/>
    </row>
    <row r="159" spans="5:28" x14ac:dyDescent="0.2">
      <c r="E159" s="7"/>
      <c r="F159" s="7"/>
      <c r="P159" s="7"/>
      <c r="Q159" s="7"/>
      <c r="AA159" s="7"/>
      <c r="AB159" s="7"/>
    </row>
    <row r="160" spans="5:28" x14ac:dyDescent="0.2">
      <c r="E160" s="7"/>
      <c r="F160" s="7"/>
      <c r="P160" s="7"/>
      <c r="Q160" s="7"/>
      <c r="AA160" s="7"/>
      <c r="AB160" s="7"/>
    </row>
    <row r="161" spans="5:28" x14ac:dyDescent="0.2">
      <c r="E161" s="7"/>
      <c r="F161" s="7"/>
      <c r="P161" s="7"/>
      <c r="Q161" s="7"/>
      <c r="AA161" s="7"/>
      <c r="AB161" s="7"/>
    </row>
    <row r="162" spans="5:28" x14ac:dyDescent="0.2">
      <c r="E162" s="7"/>
      <c r="F162" s="7"/>
      <c r="P162" s="7"/>
      <c r="Q162" s="7"/>
      <c r="AA162" s="7"/>
      <c r="AB162" s="7"/>
    </row>
    <row r="163" spans="5:28" x14ac:dyDescent="0.2">
      <c r="E163" s="7"/>
      <c r="F163" s="7"/>
      <c r="P163" s="7"/>
      <c r="Q163" s="7"/>
      <c r="AA163" s="7"/>
      <c r="AB163" s="7"/>
    </row>
    <row r="164" spans="5:28" x14ac:dyDescent="0.2">
      <c r="E164" s="7"/>
      <c r="F164" s="7"/>
      <c r="P164" s="7"/>
      <c r="Q164" s="7"/>
      <c r="AA164" s="7"/>
      <c r="AB164" s="7"/>
    </row>
    <row r="165" spans="5:28" x14ac:dyDescent="0.2">
      <c r="E165" s="7"/>
      <c r="F165" s="7"/>
      <c r="P165" s="7"/>
      <c r="Q165" s="7"/>
      <c r="AA165" s="7"/>
      <c r="AB165" s="7"/>
    </row>
    <row r="166" spans="5:28" x14ac:dyDescent="0.2">
      <c r="E166" s="7"/>
      <c r="F166" s="7"/>
      <c r="P166" s="7"/>
      <c r="Q166" s="7"/>
      <c r="AA166" s="7"/>
      <c r="AB166" s="7"/>
    </row>
    <row r="167" spans="5:28" x14ac:dyDescent="0.2">
      <c r="E167" s="7"/>
      <c r="F167" s="7"/>
      <c r="P167" s="7"/>
      <c r="Q167" s="7"/>
      <c r="AA167" s="7"/>
      <c r="AB167" s="7"/>
    </row>
    <row r="168" spans="5:28" x14ac:dyDescent="0.2">
      <c r="E168" s="7"/>
      <c r="F168" s="7"/>
      <c r="P168" s="7"/>
      <c r="Q168" s="7"/>
      <c r="AA168" s="7"/>
      <c r="AB168" s="7"/>
    </row>
    <row r="169" spans="5:28" x14ac:dyDescent="0.2">
      <c r="E169" s="7"/>
      <c r="F169" s="7"/>
      <c r="P169" s="7"/>
      <c r="Q169" s="7"/>
      <c r="AA169" s="7"/>
      <c r="AB169" s="7"/>
    </row>
    <row r="170" spans="5:28" x14ac:dyDescent="0.2">
      <c r="E170" s="7"/>
      <c r="F170" s="7"/>
      <c r="P170" s="7"/>
      <c r="Q170" s="7"/>
      <c r="AA170" s="7"/>
      <c r="AB170" s="7"/>
    </row>
    <row r="171" spans="5:28" x14ac:dyDescent="0.2">
      <c r="E171" s="7"/>
      <c r="F171" s="7"/>
      <c r="P171" s="7"/>
      <c r="Q171" s="7"/>
      <c r="AA171" s="7"/>
      <c r="AB171" s="7"/>
    </row>
    <row r="172" spans="5:28" x14ac:dyDescent="0.2">
      <c r="E172" s="7"/>
      <c r="F172" s="7"/>
      <c r="P172" s="7"/>
      <c r="Q172" s="7"/>
      <c r="AA172" s="7"/>
      <c r="AB172" s="7"/>
    </row>
    <row r="173" spans="5:28" x14ac:dyDescent="0.2">
      <c r="E173" s="7"/>
      <c r="F173" s="7"/>
      <c r="P173" s="7"/>
      <c r="Q173" s="7"/>
      <c r="AA173" s="7"/>
      <c r="AB173" s="7"/>
    </row>
    <row r="174" spans="5:28" x14ac:dyDescent="0.2">
      <c r="E174" s="7"/>
      <c r="F174" s="7"/>
      <c r="P174" s="7"/>
      <c r="Q174" s="7"/>
      <c r="AA174" s="7"/>
      <c r="AB174" s="7"/>
    </row>
    <row r="175" spans="5:28" x14ac:dyDescent="0.2">
      <c r="E175" s="7"/>
      <c r="F175" s="7"/>
      <c r="P175" s="7"/>
      <c r="Q175" s="7"/>
      <c r="AA175" s="7"/>
      <c r="AB175" s="7"/>
    </row>
    <row r="176" spans="5:28" x14ac:dyDescent="0.2">
      <c r="E176" s="7"/>
      <c r="F176" s="7"/>
      <c r="P176" s="7"/>
      <c r="Q176" s="7"/>
      <c r="AA176" s="7"/>
      <c r="AB176" s="7"/>
    </row>
    <row r="177" spans="5:28" x14ac:dyDescent="0.2">
      <c r="E177" s="7"/>
      <c r="F177" s="7"/>
      <c r="P177" s="7"/>
      <c r="Q177" s="7"/>
      <c r="AA177" s="7"/>
      <c r="AB177" s="7"/>
    </row>
    <row r="178" spans="5:28" x14ac:dyDescent="0.2">
      <c r="E178" s="7"/>
      <c r="F178" s="7"/>
      <c r="P178" s="7"/>
      <c r="Q178" s="7"/>
      <c r="AA178" s="7"/>
      <c r="AB178" s="7"/>
    </row>
    <row r="179" spans="5:28" x14ac:dyDescent="0.2">
      <c r="E179" s="7"/>
      <c r="F179" s="7"/>
      <c r="P179" s="7"/>
      <c r="Q179" s="7"/>
      <c r="AA179" s="7"/>
      <c r="AB179" s="7"/>
    </row>
    <row r="180" spans="5:28" x14ac:dyDescent="0.2">
      <c r="E180" s="7"/>
      <c r="F180" s="7"/>
      <c r="P180" s="7"/>
      <c r="Q180" s="7"/>
      <c r="AA180" s="7"/>
      <c r="AB180" s="7"/>
    </row>
    <row r="181" spans="5:28" x14ac:dyDescent="0.2">
      <c r="E181" s="7"/>
      <c r="F181" s="7"/>
      <c r="P181" s="7"/>
      <c r="Q181" s="7"/>
      <c r="AA181" s="7"/>
      <c r="AB181" s="7"/>
    </row>
    <row r="182" spans="5:28" x14ac:dyDescent="0.2">
      <c r="E182" s="7"/>
      <c r="F182" s="7"/>
      <c r="P182" s="7"/>
      <c r="Q182" s="7"/>
      <c r="AA182" s="7"/>
      <c r="AB182" s="7"/>
    </row>
    <row r="183" spans="5:28" x14ac:dyDescent="0.2">
      <c r="E183" s="7"/>
      <c r="F183" s="7"/>
      <c r="P183" s="7"/>
      <c r="Q183" s="7"/>
      <c r="AA183" s="7"/>
      <c r="AB183" s="7"/>
    </row>
    <row r="184" spans="5:28" x14ac:dyDescent="0.2">
      <c r="E184" s="7"/>
      <c r="F184" s="7"/>
      <c r="P184" s="7"/>
      <c r="Q184" s="7"/>
      <c r="AA184" s="7"/>
      <c r="AB184" s="7"/>
    </row>
    <row r="185" spans="5:28" x14ac:dyDescent="0.2">
      <c r="E185" s="7"/>
      <c r="F185" s="7"/>
      <c r="P185" s="7"/>
      <c r="Q185" s="7"/>
      <c r="AA185" s="7"/>
      <c r="AB185" s="7"/>
    </row>
    <row r="186" spans="5:28" x14ac:dyDescent="0.2">
      <c r="E186" s="7"/>
      <c r="F186" s="7"/>
      <c r="P186" s="7"/>
      <c r="Q186" s="7"/>
      <c r="AA186" s="7"/>
      <c r="AB186" s="7"/>
    </row>
    <row r="187" spans="5:28" x14ac:dyDescent="0.2">
      <c r="E187" s="7"/>
      <c r="F187" s="7"/>
      <c r="P187" s="7"/>
      <c r="Q187" s="7"/>
      <c r="AA187" s="7"/>
      <c r="AB187" s="7"/>
    </row>
    <row r="188" spans="5:28" x14ac:dyDescent="0.2">
      <c r="E188" s="7"/>
      <c r="F188" s="7"/>
      <c r="P188" s="7"/>
      <c r="Q188" s="7"/>
      <c r="AA188" s="7"/>
      <c r="AB188" s="7"/>
    </row>
    <row r="189" spans="5:28" x14ac:dyDescent="0.2">
      <c r="E189" s="7"/>
      <c r="F189" s="7"/>
      <c r="P189" s="7"/>
      <c r="Q189" s="7"/>
      <c r="AA189" s="7"/>
      <c r="AB189" s="7"/>
    </row>
    <row r="190" spans="5:28" x14ac:dyDescent="0.2">
      <c r="E190" s="7"/>
      <c r="F190" s="7"/>
      <c r="P190" s="7"/>
      <c r="Q190" s="7"/>
      <c r="AA190" s="7"/>
      <c r="AB190" s="7"/>
    </row>
    <row r="191" spans="5:28" x14ac:dyDescent="0.2">
      <c r="E191" s="7"/>
      <c r="F191" s="7"/>
      <c r="P191" s="7"/>
      <c r="Q191" s="7"/>
      <c r="AA191" s="7"/>
      <c r="AB191" s="7"/>
    </row>
    <row r="192" spans="5:28" x14ac:dyDescent="0.2">
      <c r="E192" s="7"/>
      <c r="F192" s="7"/>
      <c r="P192" s="7"/>
      <c r="Q192" s="7"/>
      <c r="AA192" s="7"/>
      <c r="AB192" s="7"/>
    </row>
    <row r="193" spans="5:28" x14ac:dyDescent="0.2">
      <c r="E193" s="7"/>
      <c r="F193" s="7"/>
      <c r="P193" s="7"/>
      <c r="Q193" s="7"/>
      <c r="AA193" s="7"/>
      <c r="AB193" s="7"/>
    </row>
    <row r="194" spans="5:28" x14ac:dyDescent="0.2">
      <c r="E194" s="7"/>
      <c r="F194" s="7"/>
      <c r="P194" s="7"/>
      <c r="Q194" s="7"/>
      <c r="AA194" s="7"/>
      <c r="AB194" s="7"/>
    </row>
    <row r="195" spans="5:28" x14ac:dyDescent="0.2">
      <c r="E195" s="7"/>
      <c r="F195" s="7"/>
      <c r="P195" s="7"/>
      <c r="Q195" s="7"/>
      <c r="AA195" s="7"/>
      <c r="AB195" s="7"/>
    </row>
    <row r="196" spans="5:28" x14ac:dyDescent="0.2">
      <c r="E196" s="7"/>
      <c r="F196" s="7"/>
      <c r="P196" s="7"/>
      <c r="Q196" s="7"/>
      <c r="AA196" s="7"/>
      <c r="AB196" s="7"/>
    </row>
    <row r="197" spans="5:28" x14ac:dyDescent="0.2">
      <c r="E197" s="7"/>
      <c r="F197" s="7"/>
      <c r="P197" s="7"/>
      <c r="Q197" s="7"/>
      <c r="AA197" s="7"/>
      <c r="AB197" s="7"/>
    </row>
    <row r="198" spans="5:28" x14ac:dyDescent="0.2">
      <c r="E198" s="7"/>
      <c r="F198" s="7"/>
      <c r="P198" s="7"/>
      <c r="Q198" s="7"/>
      <c r="AA198" s="7"/>
      <c r="AB198" s="7"/>
    </row>
    <row r="199" spans="5:28" x14ac:dyDescent="0.2">
      <c r="E199" s="7"/>
      <c r="F199" s="7"/>
      <c r="P199" s="7"/>
      <c r="Q199" s="7"/>
      <c r="AA199" s="7"/>
      <c r="AB199" s="7"/>
    </row>
    <row r="200" spans="5:28" x14ac:dyDescent="0.2">
      <c r="E200" s="7"/>
      <c r="F200" s="7"/>
      <c r="P200" s="7"/>
      <c r="Q200" s="7"/>
      <c r="AA200" s="7"/>
      <c r="AB200" s="7"/>
    </row>
    <row r="201" spans="5:28" x14ac:dyDescent="0.2">
      <c r="E201" s="7"/>
      <c r="F201" s="7"/>
      <c r="P201" s="7"/>
      <c r="Q201" s="7"/>
      <c r="AA201" s="7"/>
      <c r="AB201" s="7"/>
    </row>
    <row r="202" spans="5:28" x14ac:dyDescent="0.2">
      <c r="E202" s="7"/>
      <c r="F202" s="7"/>
      <c r="P202" s="7"/>
      <c r="Q202" s="7"/>
      <c r="AA202" s="7"/>
      <c r="AB202" s="7"/>
    </row>
    <row r="203" spans="5:28" x14ac:dyDescent="0.2">
      <c r="E203" s="7"/>
      <c r="F203" s="7"/>
      <c r="P203" s="7"/>
      <c r="Q203" s="7"/>
      <c r="AA203" s="7"/>
      <c r="AB203" s="7"/>
    </row>
    <row r="204" spans="5:28" x14ac:dyDescent="0.2">
      <c r="E204" s="7"/>
      <c r="F204" s="7"/>
      <c r="P204" s="7"/>
      <c r="Q204" s="7"/>
      <c r="AA204" s="7"/>
      <c r="AB204" s="7"/>
    </row>
    <row r="205" spans="5:28" x14ac:dyDescent="0.2">
      <c r="E205" s="7"/>
      <c r="F205" s="7"/>
      <c r="P205" s="7"/>
      <c r="Q205" s="7"/>
      <c r="AA205" s="7"/>
      <c r="AB205" s="7"/>
    </row>
    <row r="206" spans="5:28" x14ac:dyDescent="0.2">
      <c r="E206" s="7"/>
      <c r="F206" s="7"/>
      <c r="P206" s="7"/>
      <c r="Q206" s="7"/>
      <c r="AA206" s="7"/>
      <c r="AB206" s="7"/>
    </row>
    <row r="207" spans="5:28" x14ac:dyDescent="0.2">
      <c r="E207" s="7"/>
      <c r="F207" s="7"/>
      <c r="P207" s="7"/>
      <c r="Q207" s="7"/>
      <c r="AA207" s="7"/>
      <c r="AB207" s="7"/>
    </row>
    <row r="208" spans="5:28" x14ac:dyDescent="0.2">
      <c r="E208" s="7"/>
      <c r="F208" s="7"/>
      <c r="P208" s="7"/>
      <c r="Q208" s="7"/>
      <c r="AA208" s="7"/>
      <c r="AB208" s="7"/>
    </row>
    <row r="209" spans="5:28" x14ac:dyDescent="0.2">
      <c r="E209" s="7"/>
      <c r="F209" s="7"/>
      <c r="P209" s="7"/>
      <c r="Q209" s="7"/>
      <c r="AA209" s="7"/>
      <c r="AB209" s="7"/>
    </row>
    <row r="210" spans="5:28" x14ac:dyDescent="0.2">
      <c r="E210" s="7"/>
      <c r="F210" s="7"/>
      <c r="P210" s="7"/>
      <c r="Q210" s="7"/>
      <c r="AA210" s="7"/>
      <c r="AB210" s="7"/>
    </row>
    <row r="211" spans="5:28" x14ac:dyDescent="0.2">
      <c r="E211" s="7"/>
      <c r="F211" s="7"/>
      <c r="P211" s="7"/>
      <c r="Q211" s="7"/>
      <c r="AA211" s="7"/>
      <c r="AB211" s="7"/>
    </row>
    <row r="212" spans="5:28" x14ac:dyDescent="0.2">
      <c r="E212" s="7"/>
      <c r="F212" s="7"/>
      <c r="P212" s="7"/>
      <c r="Q212" s="7"/>
      <c r="AA212" s="7"/>
      <c r="AB212" s="7"/>
    </row>
    <row r="213" spans="5:28" x14ac:dyDescent="0.2">
      <c r="E213" s="7"/>
      <c r="F213" s="7"/>
      <c r="P213" s="7"/>
      <c r="Q213" s="7"/>
      <c r="AA213" s="7"/>
      <c r="AB213" s="7"/>
    </row>
    <row r="214" spans="5:28" x14ac:dyDescent="0.2">
      <c r="E214" s="7"/>
      <c r="F214" s="7"/>
      <c r="P214" s="7"/>
      <c r="Q214" s="7"/>
      <c r="AA214" s="7"/>
      <c r="AB214" s="7"/>
    </row>
    <row r="215" spans="5:28" x14ac:dyDescent="0.2">
      <c r="E215" s="7"/>
      <c r="F215" s="7"/>
      <c r="P215" s="7"/>
      <c r="Q215" s="7"/>
      <c r="AA215" s="7"/>
      <c r="AB215" s="7"/>
    </row>
    <row r="216" spans="5:28" x14ac:dyDescent="0.2">
      <c r="E216" s="7"/>
      <c r="F216" s="7"/>
      <c r="P216" s="7"/>
      <c r="Q216" s="7"/>
      <c r="AA216" s="7"/>
      <c r="AB216" s="7"/>
    </row>
    <row r="217" spans="5:28" x14ac:dyDescent="0.2">
      <c r="E217" s="7"/>
      <c r="F217" s="7"/>
      <c r="P217" s="7"/>
      <c r="Q217" s="7"/>
      <c r="AA217" s="7"/>
      <c r="AB217" s="7"/>
    </row>
    <row r="218" spans="5:28" x14ac:dyDescent="0.2">
      <c r="E218" s="7"/>
      <c r="F218" s="7"/>
      <c r="P218" s="7"/>
      <c r="Q218" s="7"/>
      <c r="AA218" s="7"/>
      <c r="AB218" s="7"/>
    </row>
    <row r="219" spans="5:28" x14ac:dyDescent="0.2">
      <c r="E219" s="7"/>
      <c r="F219" s="7"/>
      <c r="P219" s="7"/>
      <c r="Q219" s="7"/>
      <c r="AA219" s="7"/>
      <c r="AB219" s="7"/>
    </row>
    <row r="220" spans="5:28" x14ac:dyDescent="0.2">
      <c r="E220" s="7"/>
      <c r="F220" s="7"/>
      <c r="P220" s="7"/>
      <c r="Q220" s="7"/>
      <c r="AA220" s="7"/>
      <c r="AB220" s="7"/>
    </row>
    <row r="221" spans="5:28" x14ac:dyDescent="0.2">
      <c r="E221" s="7"/>
      <c r="F221" s="7"/>
      <c r="P221" s="7"/>
      <c r="Q221" s="7"/>
      <c r="AA221" s="7"/>
      <c r="AB221" s="7"/>
    </row>
    <row r="222" spans="5:28" x14ac:dyDescent="0.2">
      <c r="E222" s="7"/>
      <c r="F222" s="7"/>
      <c r="P222" s="7"/>
      <c r="Q222" s="7"/>
      <c r="AA222" s="7"/>
      <c r="AB222" s="7"/>
    </row>
    <row r="223" spans="5:28" x14ac:dyDescent="0.2">
      <c r="E223" s="7"/>
      <c r="F223" s="7"/>
      <c r="P223" s="7"/>
      <c r="Q223" s="7"/>
      <c r="AA223" s="7"/>
      <c r="AB223" s="7"/>
    </row>
    <row r="224" spans="5:28" x14ac:dyDescent="0.2">
      <c r="E224" s="7"/>
      <c r="F224" s="7"/>
      <c r="P224" s="7"/>
      <c r="Q224" s="7"/>
      <c r="AA224" s="7"/>
      <c r="AB224" s="7"/>
    </row>
    <row r="225" spans="5:28" x14ac:dyDescent="0.2">
      <c r="E225" s="7"/>
      <c r="F225" s="7"/>
      <c r="P225" s="7"/>
      <c r="Q225" s="7"/>
      <c r="AA225" s="7"/>
      <c r="AB225" s="7"/>
    </row>
    <row r="226" spans="5:28" x14ac:dyDescent="0.2">
      <c r="E226" s="7"/>
      <c r="F226" s="7"/>
      <c r="P226" s="7"/>
      <c r="Q226" s="7"/>
      <c r="AA226" s="7"/>
      <c r="AB226" s="7"/>
    </row>
    <row r="227" spans="5:28" x14ac:dyDescent="0.2">
      <c r="E227" s="7"/>
      <c r="F227" s="7"/>
      <c r="P227" s="7"/>
      <c r="Q227" s="7"/>
      <c r="AA227" s="7"/>
      <c r="AB227" s="7"/>
    </row>
    <row r="228" spans="5:28" x14ac:dyDescent="0.2">
      <c r="E228" s="7"/>
      <c r="F228" s="7"/>
      <c r="P228" s="7"/>
      <c r="Q228" s="7"/>
      <c r="AA228" s="7"/>
      <c r="AB228" s="7"/>
    </row>
    <row r="229" spans="5:28" x14ac:dyDescent="0.2">
      <c r="E229" s="7"/>
      <c r="F229" s="7"/>
      <c r="P229" s="7"/>
      <c r="Q229" s="7"/>
      <c r="AA229" s="7"/>
      <c r="AB229" s="7"/>
    </row>
    <row r="230" spans="5:28" x14ac:dyDescent="0.2">
      <c r="E230" s="7"/>
      <c r="F230" s="7"/>
      <c r="P230" s="7"/>
      <c r="Q230" s="7"/>
      <c r="AA230" s="7"/>
      <c r="AB230" s="7"/>
    </row>
    <row r="231" spans="5:28" x14ac:dyDescent="0.2">
      <c r="E231" s="7"/>
      <c r="F231" s="7"/>
      <c r="P231" s="7"/>
      <c r="Q231" s="7"/>
      <c r="AA231" s="7"/>
      <c r="AB231" s="7"/>
    </row>
    <row r="232" spans="5:28" x14ac:dyDescent="0.2">
      <c r="E232" s="7"/>
      <c r="F232" s="7"/>
      <c r="P232" s="7"/>
      <c r="Q232" s="7"/>
      <c r="AA232" s="7"/>
      <c r="AB232" s="7"/>
    </row>
    <row r="233" spans="5:28" x14ac:dyDescent="0.2">
      <c r="E233" s="7"/>
      <c r="F233" s="7"/>
      <c r="P233" s="7"/>
      <c r="Q233" s="7"/>
      <c r="AA233" s="7"/>
      <c r="AB233" s="7"/>
    </row>
    <row r="234" spans="5:28" x14ac:dyDescent="0.2">
      <c r="E234" s="7"/>
      <c r="F234" s="7"/>
      <c r="P234" s="7"/>
      <c r="Q234" s="7"/>
      <c r="AA234" s="7"/>
      <c r="AB234" s="7"/>
    </row>
    <row r="235" spans="5:28" x14ac:dyDescent="0.2">
      <c r="E235" s="7"/>
      <c r="F235" s="7"/>
      <c r="P235" s="7"/>
      <c r="Q235" s="7"/>
      <c r="AA235" s="7"/>
      <c r="AB235" s="7"/>
    </row>
    <row r="236" spans="5:28" x14ac:dyDescent="0.2">
      <c r="E236" s="7"/>
      <c r="F236" s="7"/>
      <c r="P236" s="7"/>
      <c r="Q236" s="7"/>
      <c r="AA236" s="7"/>
      <c r="AB236" s="7"/>
    </row>
    <row r="237" spans="5:28" x14ac:dyDescent="0.2">
      <c r="E237" s="7"/>
      <c r="F237" s="7"/>
      <c r="P237" s="7"/>
      <c r="Q237" s="7"/>
      <c r="AA237" s="7"/>
      <c r="AB237" s="7"/>
    </row>
    <row r="238" spans="5:28" x14ac:dyDescent="0.2">
      <c r="E238" s="7"/>
      <c r="F238" s="7"/>
      <c r="P238" s="7"/>
      <c r="Q238" s="7"/>
      <c r="AA238" s="7"/>
      <c r="AB238" s="7"/>
    </row>
    <row r="239" spans="5:28" x14ac:dyDescent="0.2">
      <c r="E239" s="7"/>
      <c r="F239" s="7"/>
      <c r="P239" s="7"/>
      <c r="Q239" s="7"/>
      <c r="AA239" s="7"/>
      <c r="AB239" s="7"/>
    </row>
    <row r="240" spans="5:28" x14ac:dyDescent="0.2">
      <c r="E240" s="7"/>
      <c r="F240" s="7"/>
      <c r="P240" s="7"/>
      <c r="Q240" s="7"/>
      <c r="AA240" s="7"/>
      <c r="AB240" s="7"/>
    </row>
    <row r="241" spans="5:28" x14ac:dyDescent="0.2">
      <c r="E241" s="7"/>
      <c r="F241" s="7"/>
      <c r="P241" s="7"/>
      <c r="Q241" s="7"/>
      <c r="AA241" s="7"/>
      <c r="AB241" s="7"/>
    </row>
    <row r="242" spans="5:28" x14ac:dyDescent="0.2">
      <c r="E242" s="7"/>
      <c r="F242" s="7"/>
      <c r="P242" s="7"/>
      <c r="Q242" s="7"/>
      <c r="AA242" s="7"/>
      <c r="AB242" s="7"/>
    </row>
    <row r="243" spans="5:28" x14ac:dyDescent="0.2">
      <c r="E243" s="7"/>
      <c r="F243" s="7"/>
      <c r="P243" s="7"/>
      <c r="Q243" s="7"/>
      <c r="AA243" s="7"/>
      <c r="AB243" s="7"/>
    </row>
    <row r="244" spans="5:28" x14ac:dyDescent="0.2">
      <c r="E244" s="7"/>
      <c r="F244" s="7"/>
      <c r="P244" s="7"/>
      <c r="Q244" s="7"/>
      <c r="AA244" s="7"/>
      <c r="AB244" s="7"/>
    </row>
    <row r="245" spans="5:28" x14ac:dyDescent="0.2">
      <c r="E245" s="7"/>
      <c r="F245" s="7"/>
      <c r="P245" s="7"/>
      <c r="Q245" s="7"/>
      <c r="AA245" s="7"/>
      <c r="AB245" s="7"/>
    </row>
    <row r="246" spans="5:28" x14ac:dyDescent="0.2">
      <c r="E246" s="7"/>
      <c r="F246" s="7"/>
      <c r="P246" s="7"/>
      <c r="Q246" s="7"/>
      <c r="AA246" s="7"/>
      <c r="AB246" s="7"/>
    </row>
    <row r="247" spans="5:28" x14ac:dyDescent="0.2">
      <c r="E247" s="7"/>
      <c r="F247" s="7"/>
      <c r="P247" s="7"/>
      <c r="Q247" s="7"/>
      <c r="AA247" s="7"/>
      <c r="AB247" s="7"/>
    </row>
    <row r="248" spans="5:28" x14ac:dyDescent="0.2">
      <c r="E248" s="7"/>
      <c r="F248" s="7"/>
      <c r="P248" s="7"/>
      <c r="Q248" s="7"/>
      <c r="AA248" s="7"/>
      <c r="AB248" s="7"/>
    </row>
    <row r="249" spans="5:28" x14ac:dyDescent="0.2">
      <c r="E249" s="7"/>
      <c r="F249" s="7"/>
      <c r="P249" s="7"/>
      <c r="Q249" s="7"/>
      <c r="AA249" s="7"/>
      <c r="AB249" s="7"/>
    </row>
    <row r="250" spans="5:28" x14ac:dyDescent="0.2">
      <c r="E250" s="7"/>
      <c r="F250" s="7"/>
      <c r="P250" s="7"/>
      <c r="Q250" s="7"/>
      <c r="AA250" s="7"/>
      <c r="AB250" s="7"/>
    </row>
    <row r="251" spans="5:28" x14ac:dyDescent="0.2">
      <c r="E251" s="7"/>
      <c r="F251" s="7"/>
      <c r="P251" s="7"/>
      <c r="Q251" s="7"/>
      <c r="AA251" s="7"/>
      <c r="AB251" s="7"/>
    </row>
    <row r="252" spans="5:28" x14ac:dyDescent="0.2">
      <c r="E252" s="7"/>
      <c r="F252" s="7"/>
      <c r="P252" s="7"/>
      <c r="Q252" s="7"/>
      <c r="AA252" s="7"/>
      <c r="AB252" s="7"/>
    </row>
    <row r="253" spans="5:28" x14ac:dyDescent="0.2">
      <c r="E253" s="7"/>
      <c r="F253" s="7"/>
      <c r="P253" s="7"/>
      <c r="Q253" s="7"/>
      <c r="AA253" s="7"/>
      <c r="AB253" s="7"/>
    </row>
    <row r="254" spans="5:28" x14ac:dyDescent="0.2">
      <c r="E254" s="7"/>
      <c r="F254" s="7"/>
      <c r="P254" s="7"/>
      <c r="Q254" s="7"/>
      <c r="AA254" s="7"/>
      <c r="AB254" s="7"/>
    </row>
    <row r="255" spans="5:28" x14ac:dyDescent="0.2">
      <c r="E255" s="7"/>
      <c r="F255" s="7"/>
      <c r="P255" s="7"/>
      <c r="Q255" s="7"/>
      <c r="AA255" s="7"/>
      <c r="AB255" s="7"/>
    </row>
    <row r="256" spans="5:28" x14ac:dyDescent="0.2">
      <c r="E256" s="7"/>
      <c r="F256" s="7"/>
      <c r="P256" s="7"/>
      <c r="Q256" s="7"/>
      <c r="AA256" s="7"/>
      <c r="AB256" s="7"/>
    </row>
    <row r="257" spans="5:28" x14ac:dyDescent="0.2">
      <c r="E257" s="7"/>
      <c r="F257" s="7"/>
      <c r="P257" s="7"/>
      <c r="Q257" s="7"/>
      <c r="AA257" s="7"/>
      <c r="AB257" s="7"/>
    </row>
    <row r="258" spans="5:28" x14ac:dyDescent="0.2">
      <c r="E258" s="7"/>
      <c r="F258" s="7"/>
      <c r="P258" s="7"/>
      <c r="Q258" s="7"/>
      <c r="AA258" s="7"/>
      <c r="AB258" s="7"/>
    </row>
    <row r="259" spans="5:28" x14ac:dyDescent="0.2">
      <c r="E259" s="7"/>
      <c r="F259" s="7"/>
      <c r="P259" s="7"/>
      <c r="Q259" s="7"/>
      <c r="AA259" s="7"/>
      <c r="AB259" s="7"/>
    </row>
    <row r="260" spans="5:28" x14ac:dyDescent="0.2">
      <c r="E260" s="7"/>
      <c r="F260" s="7"/>
      <c r="P260" s="7"/>
      <c r="Q260" s="7"/>
      <c r="AA260" s="7"/>
      <c r="AB260" s="7"/>
    </row>
    <row r="261" spans="5:28" x14ac:dyDescent="0.2">
      <c r="E261" s="7"/>
      <c r="F261" s="7"/>
      <c r="P261" s="7"/>
      <c r="Q261" s="7"/>
      <c r="AA261" s="7"/>
      <c r="AB261" s="7"/>
    </row>
    <row r="262" spans="5:28" x14ac:dyDescent="0.2">
      <c r="E262" s="7"/>
      <c r="F262" s="7"/>
      <c r="P262" s="7"/>
      <c r="Q262" s="7"/>
      <c r="AA262" s="7"/>
      <c r="AB262" s="7"/>
    </row>
    <row r="263" spans="5:28" x14ac:dyDescent="0.2">
      <c r="E263" s="7"/>
      <c r="F263" s="7"/>
      <c r="P263" s="7"/>
      <c r="Q263" s="7"/>
      <c r="AA263" s="7"/>
      <c r="AB263" s="7"/>
    </row>
    <row r="264" spans="5:28" x14ac:dyDescent="0.2">
      <c r="E264" s="7"/>
      <c r="F264" s="7"/>
      <c r="P264" s="7"/>
      <c r="Q264" s="7"/>
      <c r="AA264" s="7"/>
      <c r="AB264" s="7"/>
    </row>
    <row r="265" spans="5:28" x14ac:dyDescent="0.2">
      <c r="E265" s="7"/>
      <c r="F265" s="7"/>
      <c r="P265" s="7"/>
      <c r="Q265" s="7"/>
      <c r="AA265" s="7"/>
      <c r="AB265" s="7"/>
    </row>
    <row r="266" spans="5:28" x14ac:dyDescent="0.2">
      <c r="E266" s="7"/>
      <c r="F266" s="7"/>
      <c r="P266" s="7"/>
      <c r="Q266" s="7"/>
      <c r="AA266" s="7"/>
      <c r="AB266" s="7"/>
    </row>
    <row r="267" spans="5:28" x14ac:dyDescent="0.2">
      <c r="E267" s="7"/>
      <c r="F267" s="7"/>
      <c r="P267" s="7"/>
      <c r="Q267" s="7"/>
      <c r="AA267" s="7"/>
      <c r="AB267" s="7"/>
    </row>
    <row r="268" spans="5:28" x14ac:dyDescent="0.2">
      <c r="E268" s="7"/>
      <c r="F268" s="7"/>
      <c r="P268" s="7"/>
      <c r="Q268" s="7"/>
      <c r="AA268" s="7"/>
      <c r="AB268" s="7"/>
    </row>
    <row r="269" spans="5:28" x14ac:dyDescent="0.2">
      <c r="E269" s="7"/>
      <c r="F269" s="7"/>
      <c r="P269" s="7"/>
      <c r="Q269" s="7"/>
      <c r="AA269" s="7"/>
      <c r="AB269" s="7"/>
    </row>
    <row r="270" spans="5:28" x14ac:dyDescent="0.2">
      <c r="E270" s="7"/>
      <c r="F270" s="7"/>
      <c r="P270" s="7"/>
      <c r="Q270" s="7"/>
      <c r="AA270" s="7"/>
      <c r="AB270" s="7"/>
    </row>
    <row r="271" spans="5:28" x14ac:dyDescent="0.2">
      <c r="E271" s="7"/>
      <c r="F271" s="7"/>
      <c r="P271" s="7"/>
      <c r="Q271" s="7"/>
      <c r="AA271" s="7"/>
      <c r="AB271" s="7"/>
    </row>
    <row r="272" spans="5:28" x14ac:dyDescent="0.2">
      <c r="E272" s="7"/>
      <c r="F272" s="7"/>
      <c r="P272" s="7"/>
      <c r="Q272" s="7"/>
      <c r="AA272" s="7"/>
      <c r="AB272" s="7"/>
    </row>
    <row r="273" spans="5:28" x14ac:dyDescent="0.2">
      <c r="E273" s="7"/>
      <c r="F273" s="7"/>
      <c r="P273" s="7"/>
      <c r="Q273" s="7"/>
      <c r="AA273" s="7"/>
      <c r="AB273" s="7"/>
    </row>
    <row r="274" spans="5:28" x14ac:dyDescent="0.2">
      <c r="E274" s="7"/>
      <c r="F274" s="7"/>
      <c r="P274" s="7"/>
      <c r="Q274" s="7"/>
      <c r="AA274" s="7"/>
      <c r="AB274" s="7"/>
    </row>
    <row r="275" spans="5:28" x14ac:dyDescent="0.2">
      <c r="E275" s="7"/>
      <c r="F275" s="7"/>
      <c r="P275" s="7"/>
      <c r="Q275" s="7"/>
      <c r="AA275" s="7"/>
      <c r="AB275" s="7"/>
    </row>
    <row r="276" spans="5:28" x14ac:dyDescent="0.2">
      <c r="E276" s="7"/>
      <c r="F276" s="7"/>
      <c r="P276" s="7"/>
      <c r="Q276" s="7"/>
      <c r="AA276" s="7"/>
      <c r="AB276" s="7"/>
    </row>
    <row r="277" spans="5:28" x14ac:dyDescent="0.2">
      <c r="E277" s="7"/>
      <c r="F277" s="7"/>
      <c r="P277" s="7"/>
      <c r="Q277" s="7"/>
      <c r="AA277" s="7"/>
      <c r="AB277" s="7"/>
    </row>
    <row r="278" spans="5:28" x14ac:dyDescent="0.2">
      <c r="E278" s="7"/>
      <c r="F278" s="7"/>
      <c r="P278" s="7"/>
      <c r="Q278" s="7"/>
      <c r="AA278" s="7"/>
      <c r="AB278" s="7"/>
    </row>
    <row r="279" spans="5:28" x14ac:dyDescent="0.2">
      <c r="E279" s="7"/>
      <c r="F279" s="7"/>
      <c r="P279" s="7"/>
      <c r="Q279" s="7"/>
      <c r="AA279" s="7"/>
      <c r="AB279" s="7"/>
    </row>
    <row r="280" spans="5:28" x14ac:dyDescent="0.2">
      <c r="E280" s="7"/>
      <c r="F280" s="7"/>
      <c r="P280" s="7"/>
      <c r="Q280" s="7"/>
      <c r="AA280" s="7"/>
      <c r="AB280" s="7"/>
    </row>
    <row r="281" spans="5:28" x14ac:dyDescent="0.2">
      <c r="E281" s="7"/>
      <c r="F281" s="7"/>
      <c r="P281" s="7"/>
      <c r="Q281" s="7"/>
      <c r="AA281" s="7"/>
      <c r="AB281" s="7"/>
    </row>
    <row r="282" spans="5:28" x14ac:dyDescent="0.2">
      <c r="E282" s="7"/>
      <c r="F282" s="7"/>
      <c r="P282" s="7"/>
      <c r="Q282" s="7"/>
      <c r="AA282" s="7"/>
      <c r="AB282" s="7"/>
    </row>
    <row r="283" spans="5:28" x14ac:dyDescent="0.2">
      <c r="E283" s="7"/>
      <c r="F283" s="7"/>
      <c r="P283" s="7"/>
      <c r="Q283" s="7"/>
      <c r="AA283" s="7"/>
      <c r="AB283" s="7"/>
    </row>
    <row r="284" spans="5:28" x14ac:dyDescent="0.2">
      <c r="E284" s="7"/>
      <c r="F284" s="7"/>
      <c r="P284" s="7"/>
      <c r="Q284" s="7"/>
      <c r="AA284" s="7"/>
      <c r="AB284" s="7"/>
    </row>
    <row r="285" spans="5:28" x14ac:dyDescent="0.2">
      <c r="E285" s="7"/>
      <c r="F285" s="7"/>
      <c r="P285" s="7"/>
      <c r="Q285" s="7"/>
      <c r="AA285" s="7"/>
      <c r="AB285" s="7"/>
    </row>
    <row r="286" spans="5:28" x14ac:dyDescent="0.2">
      <c r="E286" s="7"/>
      <c r="F286" s="7"/>
      <c r="P286" s="7"/>
      <c r="Q286" s="7"/>
      <c r="AA286" s="7"/>
      <c r="AB286" s="7"/>
    </row>
    <row r="287" spans="5:28" x14ac:dyDescent="0.2">
      <c r="E287" s="7"/>
      <c r="F287" s="7"/>
      <c r="P287" s="7"/>
      <c r="Q287" s="7"/>
      <c r="AA287" s="7"/>
      <c r="AB287" s="7"/>
    </row>
    <row r="288" spans="5:28" x14ac:dyDescent="0.2">
      <c r="E288" s="7"/>
      <c r="F288" s="7"/>
      <c r="P288" s="7"/>
      <c r="Q288" s="7"/>
      <c r="AA288" s="7"/>
      <c r="AB288" s="7"/>
    </row>
    <row r="289" spans="5:28" x14ac:dyDescent="0.2">
      <c r="E289" s="7"/>
      <c r="F289" s="7"/>
      <c r="P289" s="7"/>
      <c r="Q289" s="7"/>
      <c r="AA289" s="7"/>
      <c r="AB289" s="7"/>
    </row>
    <row r="290" spans="5:28" x14ac:dyDescent="0.2">
      <c r="E290" s="7"/>
      <c r="F290" s="7"/>
      <c r="P290" s="7"/>
      <c r="Q290" s="7"/>
      <c r="AA290" s="7"/>
      <c r="AB290" s="7"/>
    </row>
    <row r="291" spans="5:28" x14ac:dyDescent="0.2">
      <c r="E291" s="7"/>
      <c r="F291" s="7"/>
      <c r="P291" s="7"/>
      <c r="Q291" s="7"/>
      <c r="AA291" s="7"/>
      <c r="AB291" s="7"/>
    </row>
    <row r="292" spans="5:28" x14ac:dyDescent="0.2">
      <c r="E292" s="7"/>
      <c r="F292" s="7"/>
      <c r="P292" s="7"/>
      <c r="Q292" s="7"/>
      <c r="AA292" s="7"/>
      <c r="AB292" s="7"/>
    </row>
    <row r="293" spans="5:28" x14ac:dyDescent="0.2">
      <c r="E293" s="7"/>
      <c r="F293" s="7"/>
      <c r="P293" s="7"/>
      <c r="Q293" s="7"/>
      <c r="AA293" s="7"/>
      <c r="AB293" s="7"/>
    </row>
    <row r="294" spans="5:28" x14ac:dyDescent="0.2">
      <c r="E294" s="7"/>
      <c r="F294" s="7"/>
      <c r="P294" s="7"/>
      <c r="Q294" s="7"/>
      <c r="AA294" s="7"/>
      <c r="AB294" s="7"/>
    </row>
    <row r="295" spans="5:28" x14ac:dyDescent="0.2">
      <c r="E295" s="7"/>
      <c r="F295" s="7"/>
      <c r="P295" s="7"/>
      <c r="Q295" s="7"/>
      <c r="AA295" s="7"/>
      <c r="AB295" s="7"/>
    </row>
    <row r="296" spans="5:28" x14ac:dyDescent="0.2">
      <c r="E296" s="7"/>
      <c r="F296" s="7"/>
      <c r="P296" s="7"/>
      <c r="Q296" s="7"/>
      <c r="AA296" s="7"/>
      <c r="AB296" s="7"/>
    </row>
    <row r="297" spans="5:28" x14ac:dyDescent="0.2">
      <c r="E297" s="7"/>
      <c r="F297" s="7"/>
      <c r="P297" s="7"/>
      <c r="Q297" s="7"/>
      <c r="AA297" s="7"/>
      <c r="AB297" s="7"/>
    </row>
    <row r="298" spans="5:28" x14ac:dyDescent="0.2">
      <c r="E298" s="7"/>
      <c r="F298" s="7"/>
      <c r="P298" s="7"/>
      <c r="Q298" s="7"/>
      <c r="AA298" s="7"/>
      <c r="AB298" s="7"/>
    </row>
    <row r="299" spans="5:28" x14ac:dyDescent="0.2">
      <c r="E299" s="7"/>
      <c r="F299" s="7"/>
      <c r="P299" s="7"/>
      <c r="Q299" s="7"/>
      <c r="AA299" s="7"/>
      <c r="AB299" s="7"/>
    </row>
    <row r="300" spans="5:28" x14ac:dyDescent="0.2">
      <c r="E300" s="7"/>
      <c r="F300" s="7"/>
      <c r="P300" s="7"/>
      <c r="Q300" s="7"/>
      <c r="AA300" s="7"/>
      <c r="AB300" s="7"/>
    </row>
    <row r="301" spans="5:28" x14ac:dyDescent="0.2">
      <c r="E301" s="7"/>
      <c r="F301" s="7"/>
      <c r="P301" s="7"/>
      <c r="Q301" s="7"/>
      <c r="AA301" s="7"/>
      <c r="AB301" s="7"/>
    </row>
    <row r="302" spans="5:28" x14ac:dyDescent="0.2">
      <c r="E302" s="7"/>
      <c r="F302" s="7"/>
      <c r="P302" s="7"/>
      <c r="Q302" s="7"/>
      <c r="AA302" s="7"/>
      <c r="AB302" s="7"/>
    </row>
    <row r="303" spans="5:28" x14ac:dyDescent="0.2">
      <c r="E303" s="7"/>
      <c r="F303" s="7"/>
      <c r="P303" s="7"/>
      <c r="Q303" s="7"/>
      <c r="AA303" s="7"/>
      <c r="AB303" s="7"/>
    </row>
    <row r="304" spans="5:28" x14ac:dyDescent="0.2">
      <c r="E304" s="7"/>
      <c r="F304" s="7"/>
      <c r="P304" s="7"/>
      <c r="Q304" s="7"/>
      <c r="AA304" s="7"/>
      <c r="AB304" s="7"/>
    </row>
    <row r="305" spans="5:28" x14ac:dyDescent="0.2">
      <c r="E305" s="7"/>
      <c r="F305" s="7"/>
      <c r="P305" s="7"/>
      <c r="Q305" s="7"/>
      <c r="AA305" s="7"/>
      <c r="AB305" s="7"/>
    </row>
    <row r="306" spans="5:28" x14ac:dyDescent="0.2">
      <c r="E306" s="7"/>
      <c r="F306" s="7"/>
      <c r="P306" s="7"/>
      <c r="Q306" s="7"/>
      <c r="AA306" s="7"/>
      <c r="AB306" s="7"/>
    </row>
    <row r="307" spans="5:28" x14ac:dyDescent="0.2">
      <c r="E307" s="7"/>
      <c r="F307" s="7"/>
      <c r="P307" s="7"/>
      <c r="Q307" s="7"/>
      <c r="AA307" s="7"/>
      <c r="AB307" s="7"/>
    </row>
    <row r="308" spans="5:28" x14ac:dyDescent="0.2">
      <c r="E308" s="7"/>
      <c r="F308" s="7"/>
      <c r="P308" s="7"/>
      <c r="Q308" s="7"/>
      <c r="AA308" s="7"/>
      <c r="AB308" s="7"/>
    </row>
    <row r="309" spans="5:28" x14ac:dyDescent="0.2">
      <c r="E309" s="7"/>
      <c r="F309" s="7"/>
      <c r="P309" s="7"/>
      <c r="Q309" s="7"/>
      <c r="AA309" s="7"/>
      <c r="AB309" s="7"/>
    </row>
    <row r="310" spans="5:28" x14ac:dyDescent="0.2">
      <c r="E310" s="7"/>
      <c r="F310" s="7"/>
      <c r="P310" s="7"/>
      <c r="Q310" s="7"/>
      <c r="AA310" s="7"/>
      <c r="AB310" s="7"/>
    </row>
    <row r="311" spans="5:28" x14ac:dyDescent="0.2">
      <c r="E311" s="7"/>
      <c r="F311" s="7"/>
      <c r="P311" s="7"/>
      <c r="Q311" s="7"/>
      <c r="AA311" s="7"/>
      <c r="AB311" s="7"/>
    </row>
    <row r="312" spans="5:28" x14ac:dyDescent="0.2">
      <c r="E312" s="7"/>
      <c r="F312" s="7"/>
      <c r="P312" s="7"/>
      <c r="Q312" s="7"/>
      <c r="AA312" s="7"/>
      <c r="AB312" s="7"/>
    </row>
    <row r="313" spans="5:28" x14ac:dyDescent="0.2">
      <c r="E313" s="7"/>
      <c r="F313" s="7"/>
      <c r="P313" s="7"/>
      <c r="Q313" s="7"/>
      <c r="AA313" s="7"/>
      <c r="AB313" s="7"/>
    </row>
    <row r="314" spans="5:28" x14ac:dyDescent="0.2">
      <c r="E314" s="7"/>
      <c r="F314" s="7"/>
      <c r="P314" s="7"/>
      <c r="Q314" s="7"/>
      <c r="AA314" s="7"/>
      <c r="AB314" s="7"/>
    </row>
    <row r="315" spans="5:28" x14ac:dyDescent="0.2">
      <c r="E315" s="7"/>
      <c r="F315" s="7"/>
      <c r="P315" s="7"/>
      <c r="Q315" s="7"/>
      <c r="AA315" s="7"/>
      <c r="AB315" s="7"/>
    </row>
    <row r="316" spans="5:28" x14ac:dyDescent="0.2">
      <c r="E316" s="7"/>
      <c r="F316" s="7"/>
      <c r="P316" s="7"/>
      <c r="Q316" s="7"/>
      <c r="AA316" s="7"/>
      <c r="AB316" s="7"/>
    </row>
    <row r="317" spans="5:28" x14ac:dyDescent="0.2">
      <c r="E317" s="7"/>
      <c r="F317" s="7"/>
      <c r="P317" s="7"/>
      <c r="Q317" s="7"/>
      <c r="AA317" s="7"/>
      <c r="AB317" s="7"/>
    </row>
    <row r="318" spans="5:28" x14ac:dyDescent="0.2">
      <c r="E318" s="7"/>
      <c r="F318" s="7"/>
      <c r="P318" s="7"/>
      <c r="Q318" s="7"/>
      <c r="AA318" s="7"/>
      <c r="AB318" s="7"/>
    </row>
    <row r="319" spans="5:28" x14ac:dyDescent="0.2">
      <c r="E319" s="7"/>
      <c r="F319" s="7"/>
      <c r="P319" s="7"/>
      <c r="Q319" s="7"/>
      <c r="AA319" s="7"/>
      <c r="AB319" s="7"/>
    </row>
    <row r="320" spans="5:28" x14ac:dyDescent="0.2">
      <c r="E320" s="7"/>
      <c r="F320" s="7"/>
      <c r="P320" s="7"/>
      <c r="Q320" s="7"/>
      <c r="AA320" s="7"/>
      <c r="AB320" s="7"/>
    </row>
    <row r="321" spans="5:28" x14ac:dyDescent="0.2">
      <c r="E321" s="7"/>
      <c r="F321" s="7"/>
      <c r="P321" s="7"/>
      <c r="Q321" s="7"/>
      <c r="AA321" s="7"/>
      <c r="AB321" s="7"/>
    </row>
    <row r="322" spans="5:28" x14ac:dyDescent="0.2">
      <c r="E322" s="7"/>
      <c r="F322" s="7"/>
      <c r="P322" s="7"/>
      <c r="Q322" s="7"/>
      <c r="AA322" s="7"/>
      <c r="AB322" s="7"/>
    </row>
    <row r="323" spans="5:28" x14ac:dyDescent="0.2">
      <c r="E323" s="7"/>
      <c r="F323" s="7"/>
      <c r="P323" s="7"/>
      <c r="Q323" s="7"/>
      <c r="AA323" s="7"/>
      <c r="AB323" s="7"/>
    </row>
    <row r="324" spans="5:28" x14ac:dyDescent="0.2">
      <c r="E324" s="7"/>
      <c r="F324" s="7"/>
      <c r="P324" s="7"/>
      <c r="Q324" s="7"/>
      <c r="AA324" s="7"/>
      <c r="AB324" s="7"/>
    </row>
    <row r="325" spans="5:28" x14ac:dyDescent="0.2">
      <c r="E325" s="7"/>
      <c r="F325" s="7"/>
      <c r="P325" s="7"/>
      <c r="Q325" s="7"/>
      <c r="AA325" s="7"/>
      <c r="AB325" s="7"/>
    </row>
    <row r="326" spans="5:28" x14ac:dyDescent="0.2">
      <c r="E326" s="7"/>
      <c r="F326" s="7"/>
      <c r="P326" s="7"/>
      <c r="Q326" s="7"/>
      <c r="AA326" s="7"/>
      <c r="AB326" s="7"/>
    </row>
    <row r="327" spans="5:28" x14ac:dyDescent="0.2">
      <c r="E327" s="7"/>
      <c r="F327" s="7"/>
      <c r="P327" s="7"/>
      <c r="Q327" s="7"/>
      <c r="AA327" s="7"/>
      <c r="AB327" s="7"/>
    </row>
    <row r="328" spans="5:28" x14ac:dyDescent="0.2">
      <c r="E328" s="7"/>
      <c r="F328" s="7"/>
      <c r="P328" s="7"/>
      <c r="Q328" s="7"/>
      <c r="AA328" s="7"/>
      <c r="AB328" s="7"/>
    </row>
    <row r="329" spans="5:28" x14ac:dyDescent="0.2">
      <c r="E329" s="7"/>
      <c r="F329" s="7"/>
      <c r="P329" s="7"/>
      <c r="Q329" s="7"/>
      <c r="AA329" s="7"/>
      <c r="AB329" s="7"/>
    </row>
    <row r="330" spans="5:28" x14ac:dyDescent="0.2">
      <c r="E330" s="7"/>
      <c r="F330" s="7"/>
      <c r="P330" s="7"/>
      <c r="Q330" s="7"/>
      <c r="AA330" s="7"/>
      <c r="AB330" s="7"/>
    </row>
    <row r="331" spans="5:28" x14ac:dyDescent="0.2">
      <c r="E331" s="7"/>
      <c r="F331" s="7"/>
      <c r="P331" s="7"/>
      <c r="Q331" s="7"/>
      <c r="AA331" s="7"/>
      <c r="AB331" s="7"/>
    </row>
    <row r="332" spans="5:28" x14ac:dyDescent="0.2">
      <c r="E332" s="7"/>
      <c r="F332" s="7"/>
      <c r="P332" s="7"/>
      <c r="Q332" s="7"/>
      <c r="AA332" s="7"/>
      <c r="AB332" s="7"/>
    </row>
    <row r="333" spans="5:28" x14ac:dyDescent="0.2">
      <c r="E333" s="7"/>
      <c r="F333" s="7"/>
      <c r="P333" s="7"/>
      <c r="Q333" s="7"/>
      <c r="AA333" s="7"/>
      <c r="AB333" s="7"/>
    </row>
    <row r="334" spans="5:28" x14ac:dyDescent="0.2">
      <c r="E334" s="7"/>
      <c r="F334" s="7"/>
      <c r="P334" s="7"/>
      <c r="Q334" s="7"/>
      <c r="AA334" s="7"/>
      <c r="AB334" s="7"/>
    </row>
    <row r="335" spans="5:28" x14ac:dyDescent="0.2">
      <c r="E335" s="7"/>
      <c r="F335" s="7"/>
      <c r="P335" s="7"/>
      <c r="Q335" s="7"/>
      <c r="AA335" s="7"/>
      <c r="AB335" s="7"/>
    </row>
    <row r="336" spans="5:28" x14ac:dyDescent="0.2">
      <c r="E336" s="7"/>
      <c r="F336" s="7"/>
      <c r="P336" s="7"/>
      <c r="Q336" s="7"/>
      <c r="AA336" s="7"/>
      <c r="AB336" s="7"/>
    </row>
    <row r="337" spans="5:28" x14ac:dyDescent="0.2">
      <c r="E337" s="7"/>
      <c r="F337" s="7"/>
      <c r="P337" s="7"/>
      <c r="Q337" s="7"/>
      <c r="AA337" s="7"/>
      <c r="AB337" s="7"/>
    </row>
    <row r="338" spans="5:28" x14ac:dyDescent="0.2">
      <c r="E338" s="7"/>
      <c r="F338" s="7"/>
      <c r="P338" s="7"/>
      <c r="Q338" s="7"/>
      <c r="AA338" s="7"/>
      <c r="AB338" s="7"/>
    </row>
    <row r="339" spans="5:28" x14ac:dyDescent="0.2">
      <c r="E339" s="7"/>
      <c r="F339" s="7"/>
      <c r="P339" s="7"/>
      <c r="Q339" s="7"/>
      <c r="AA339" s="7"/>
      <c r="AB339" s="7"/>
    </row>
    <row r="340" spans="5:28" x14ac:dyDescent="0.2">
      <c r="E340" s="7"/>
      <c r="F340" s="7"/>
      <c r="P340" s="7"/>
      <c r="Q340" s="7"/>
      <c r="AA340" s="7"/>
      <c r="AB340" s="7"/>
    </row>
    <row r="341" spans="5:28" x14ac:dyDescent="0.2">
      <c r="E341" s="7"/>
      <c r="F341" s="7"/>
      <c r="P341" s="7"/>
      <c r="Q341" s="7"/>
      <c r="AA341" s="7"/>
      <c r="AB341" s="7"/>
    </row>
    <row r="342" spans="5:28" x14ac:dyDescent="0.2">
      <c r="E342" s="7"/>
      <c r="F342" s="7"/>
      <c r="P342" s="7"/>
      <c r="Q342" s="7"/>
      <c r="AA342" s="7"/>
      <c r="AB342" s="7"/>
    </row>
    <row r="343" spans="5:28" x14ac:dyDescent="0.2">
      <c r="E343" s="7"/>
      <c r="F343" s="7"/>
      <c r="P343" s="7"/>
      <c r="Q343" s="7"/>
      <c r="AA343" s="7"/>
      <c r="AB343" s="7"/>
    </row>
    <row r="344" spans="5:28" x14ac:dyDescent="0.2">
      <c r="E344" s="7"/>
      <c r="F344" s="7"/>
      <c r="P344" s="7"/>
      <c r="Q344" s="7"/>
      <c r="AA344" s="7"/>
      <c r="AB344" s="7"/>
    </row>
    <row r="345" spans="5:28" x14ac:dyDescent="0.2">
      <c r="E345" s="7"/>
      <c r="F345" s="7"/>
      <c r="P345" s="7"/>
      <c r="Q345" s="7"/>
      <c r="AA345" s="7"/>
      <c r="AB345" s="7"/>
    </row>
    <row r="346" spans="5:28" x14ac:dyDescent="0.2">
      <c r="E346" s="7"/>
      <c r="F346" s="7"/>
      <c r="P346" s="7"/>
      <c r="Q346" s="7"/>
      <c r="AA346" s="7"/>
      <c r="AB346" s="7"/>
    </row>
    <row r="347" spans="5:28" x14ac:dyDescent="0.2">
      <c r="E347" s="7"/>
      <c r="F347" s="7"/>
      <c r="P347" s="7"/>
      <c r="Q347" s="7"/>
      <c r="AA347" s="7"/>
      <c r="AB347" s="7"/>
    </row>
    <row r="348" spans="5:28" x14ac:dyDescent="0.2">
      <c r="E348" s="7"/>
      <c r="F348" s="7"/>
      <c r="P348" s="7"/>
      <c r="Q348" s="7"/>
      <c r="AA348" s="7"/>
      <c r="AB348" s="7"/>
    </row>
    <row r="349" spans="5:28" x14ac:dyDescent="0.2">
      <c r="E349" s="7"/>
      <c r="F349" s="7"/>
      <c r="P349" s="7"/>
      <c r="Q349" s="7"/>
      <c r="AA349" s="7"/>
      <c r="AB349" s="7"/>
    </row>
    <row r="350" spans="5:28" x14ac:dyDescent="0.2">
      <c r="E350" s="7"/>
      <c r="F350" s="7"/>
      <c r="P350" s="7"/>
      <c r="Q350" s="7"/>
      <c r="AA350" s="7"/>
      <c r="AB350" s="7"/>
    </row>
    <row r="351" spans="5:28" x14ac:dyDescent="0.2">
      <c r="E351" s="7"/>
      <c r="F351" s="7"/>
      <c r="P351" s="7"/>
      <c r="Q351" s="7"/>
      <c r="AA351" s="7"/>
      <c r="AB351" s="7"/>
    </row>
    <row r="352" spans="5:28" x14ac:dyDescent="0.2">
      <c r="E352" s="7"/>
      <c r="F352" s="7"/>
      <c r="P352" s="7"/>
      <c r="Q352" s="7"/>
      <c r="AA352" s="7"/>
      <c r="AB352" s="7"/>
    </row>
    <row r="353" spans="5:28" x14ac:dyDescent="0.2">
      <c r="E353" s="7"/>
      <c r="F353" s="7"/>
      <c r="P353" s="7"/>
      <c r="Q353" s="7"/>
      <c r="AA353" s="7"/>
      <c r="AB353" s="7"/>
    </row>
    <row r="354" spans="5:28" x14ac:dyDescent="0.2">
      <c r="E354" s="7"/>
      <c r="F354" s="7"/>
      <c r="P354" s="7"/>
      <c r="Q354" s="7"/>
      <c r="AA354" s="7"/>
      <c r="AB354" s="7"/>
    </row>
    <row r="355" spans="5:28" x14ac:dyDescent="0.2">
      <c r="E355" s="7"/>
      <c r="F355" s="7"/>
      <c r="P355" s="7"/>
      <c r="Q355" s="7"/>
      <c r="AA355" s="7"/>
      <c r="AB355" s="7"/>
    </row>
    <row r="356" spans="5:28" x14ac:dyDescent="0.2">
      <c r="E356" s="7"/>
      <c r="F356" s="7"/>
      <c r="P356" s="7"/>
      <c r="Q356" s="7"/>
      <c r="AA356" s="7"/>
      <c r="AB356" s="7"/>
    </row>
    <row r="357" spans="5:28" x14ac:dyDescent="0.2">
      <c r="E357" s="7"/>
      <c r="F357" s="7"/>
      <c r="P357" s="7"/>
      <c r="Q357" s="7"/>
      <c r="AA357" s="7"/>
      <c r="AB357" s="7"/>
    </row>
    <row r="358" spans="5:28" x14ac:dyDescent="0.2">
      <c r="E358" s="7"/>
      <c r="F358" s="7"/>
      <c r="P358" s="7"/>
      <c r="Q358" s="7"/>
      <c r="AA358" s="7"/>
      <c r="AB358" s="7"/>
    </row>
    <row r="359" spans="5:28" x14ac:dyDescent="0.2">
      <c r="E359" s="7"/>
      <c r="F359" s="7"/>
      <c r="P359" s="7"/>
      <c r="Q359" s="7"/>
      <c r="AA359" s="7"/>
      <c r="AB359" s="7"/>
    </row>
    <row r="360" spans="5:28" x14ac:dyDescent="0.2">
      <c r="E360" s="7"/>
      <c r="F360" s="7"/>
      <c r="P360" s="7"/>
      <c r="Q360" s="7"/>
      <c r="AA360" s="7"/>
      <c r="AB360" s="7"/>
    </row>
    <row r="361" spans="5:28" x14ac:dyDescent="0.2">
      <c r="E361" s="7"/>
      <c r="F361" s="7"/>
      <c r="P361" s="7"/>
      <c r="Q361" s="7"/>
      <c r="AA361" s="7"/>
      <c r="AB361" s="7"/>
    </row>
    <row r="362" spans="5:28" x14ac:dyDescent="0.2">
      <c r="E362" s="7"/>
      <c r="F362" s="7"/>
      <c r="P362" s="7"/>
      <c r="Q362" s="7"/>
      <c r="AA362" s="7"/>
      <c r="AB362" s="7"/>
    </row>
    <row r="363" spans="5:28" x14ac:dyDescent="0.2">
      <c r="E363" s="7"/>
      <c r="F363" s="7"/>
      <c r="P363" s="7"/>
      <c r="Q363" s="7"/>
      <c r="AA363" s="7"/>
      <c r="AB363" s="7"/>
    </row>
    <row r="364" spans="5:28" x14ac:dyDescent="0.2">
      <c r="E364" s="7"/>
      <c r="F364" s="7"/>
      <c r="P364" s="7"/>
      <c r="Q364" s="7"/>
      <c r="AA364" s="7"/>
      <c r="AB364" s="7"/>
    </row>
    <row r="365" spans="5:28" x14ac:dyDescent="0.2">
      <c r="E365" s="7"/>
      <c r="F365" s="7"/>
      <c r="P365" s="7"/>
      <c r="Q365" s="7"/>
      <c r="AA365" s="7"/>
      <c r="AB365" s="7"/>
    </row>
    <row r="366" spans="5:28" x14ac:dyDescent="0.2">
      <c r="E366" s="7"/>
      <c r="F366" s="7"/>
      <c r="P366" s="7"/>
      <c r="Q366" s="7"/>
      <c r="AA366" s="7"/>
      <c r="AB366" s="7"/>
    </row>
    <row r="367" spans="5:28" x14ac:dyDescent="0.2">
      <c r="E367" s="7"/>
      <c r="F367" s="7"/>
      <c r="P367" s="7"/>
      <c r="Q367" s="7"/>
      <c r="AA367" s="7"/>
      <c r="AB367" s="7"/>
    </row>
    <row r="368" spans="5:28" x14ac:dyDescent="0.2">
      <c r="E368" s="7"/>
      <c r="F368" s="7"/>
      <c r="P368" s="7"/>
      <c r="Q368" s="7"/>
      <c r="AA368" s="7"/>
      <c r="AB368" s="7"/>
    </row>
    <row r="369" spans="5:28" x14ac:dyDescent="0.2">
      <c r="E369" s="7"/>
      <c r="F369" s="7"/>
      <c r="P369" s="7"/>
      <c r="Q369" s="7"/>
      <c r="AA369" s="7"/>
      <c r="AB369" s="7"/>
    </row>
    <row r="370" spans="5:28" x14ac:dyDescent="0.2">
      <c r="E370" s="7"/>
      <c r="F370" s="7"/>
      <c r="P370" s="7"/>
      <c r="Q370" s="7"/>
      <c r="AA370" s="7"/>
      <c r="AB370" s="7"/>
    </row>
    <row r="371" spans="5:28" x14ac:dyDescent="0.2">
      <c r="E371" s="7"/>
      <c r="F371" s="7"/>
      <c r="P371" s="7"/>
      <c r="Q371" s="7"/>
      <c r="AA371" s="7"/>
      <c r="AB371" s="7"/>
    </row>
    <row r="372" spans="5:28" x14ac:dyDescent="0.2">
      <c r="E372" s="7"/>
      <c r="F372" s="7"/>
      <c r="P372" s="7"/>
      <c r="Q372" s="7"/>
      <c r="AA372" s="7"/>
      <c r="AB372" s="7"/>
    </row>
    <row r="373" spans="5:28" x14ac:dyDescent="0.2">
      <c r="E373" s="7"/>
      <c r="F373" s="7"/>
      <c r="P373" s="7"/>
      <c r="Q373" s="7"/>
      <c r="AA373" s="7"/>
      <c r="AB373" s="7"/>
    </row>
    <row r="374" spans="5:28" x14ac:dyDescent="0.2">
      <c r="E374" s="7"/>
      <c r="F374" s="7"/>
      <c r="P374" s="7"/>
      <c r="Q374" s="7"/>
      <c r="AA374" s="7"/>
      <c r="AB374" s="7"/>
    </row>
    <row r="375" spans="5:28" x14ac:dyDescent="0.2">
      <c r="E375" s="7"/>
      <c r="F375" s="7"/>
      <c r="P375" s="7"/>
      <c r="Q375" s="7"/>
      <c r="AA375" s="7"/>
      <c r="AB375" s="7"/>
    </row>
    <row r="376" spans="5:28" x14ac:dyDescent="0.2">
      <c r="E376" s="7"/>
      <c r="F376" s="7"/>
      <c r="P376" s="7"/>
      <c r="Q376" s="7"/>
      <c r="AA376" s="7"/>
      <c r="AB376" s="7"/>
    </row>
    <row r="377" spans="5:28" x14ac:dyDescent="0.2">
      <c r="E377" s="7"/>
      <c r="F377" s="7"/>
      <c r="P377" s="7"/>
      <c r="Q377" s="7"/>
      <c r="AA377" s="7"/>
      <c r="AB377" s="7"/>
    </row>
    <row r="378" spans="5:28" x14ac:dyDescent="0.2">
      <c r="E378" s="7"/>
      <c r="F378" s="7"/>
      <c r="P378" s="7"/>
      <c r="Q378" s="7"/>
      <c r="AA378" s="7"/>
      <c r="AB378" s="7"/>
    </row>
    <row r="379" spans="5:28" x14ac:dyDescent="0.2">
      <c r="E379" s="7"/>
      <c r="F379" s="7"/>
      <c r="P379" s="7"/>
      <c r="Q379" s="7"/>
      <c r="AA379" s="7"/>
      <c r="AB379" s="7"/>
    </row>
    <row r="380" spans="5:28" x14ac:dyDescent="0.2">
      <c r="E380" s="7"/>
      <c r="F380" s="7"/>
      <c r="P380" s="7"/>
      <c r="Q380" s="7"/>
      <c r="AA380" s="7"/>
      <c r="AB380" s="7"/>
    </row>
    <row r="381" spans="5:28" x14ac:dyDescent="0.2">
      <c r="E381" s="7"/>
      <c r="F381" s="7"/>
      <c r="P381" s="7"/>
      <c r="Q381" s="7"/>
      <c r="AA381" s="7"/>
      <c r="AB381" s="7"/>
    </row>
    <row r="382" spans="5:28" x14ac:dyDescent="0.2">
      <c r="E382" s="7"/>
      <c r="F382" s="7"/>
      <c r="P382" s="7"/>
      <c r="Q382" s="7"/>
      <c r="AA382" s="7"/>
      <c r="AB382" s="7"/>
    </row>
    <row r="383" spans="5:28" x14ac:dyDescent="0.2">
      <c r="E383" s="7"/>
      <c r="F383" s="7"/>
      <c r="P383" s="7"/>
      <c r="Q383" s="7"/>
      <c r="AA383" s="7"/>
      <c r="AB383" s="7"/>
    </row>
    <row r="384" spans="5:28" x14ac:dyDescent="0.2">
      <c r="E384" s="7"/>
      <c r="F384" s="7"/>
      <c r="P384" s="7"/>
      <c r="Q384" s="7"/>
      <c r="AA384" s="7"/>
      <c r="AB384" s="7"/>
    </row>
    <row r="385" spans="5:28" x14ac:dyDescent="0.2">
      <c r="E385" s="7"/>
      <c r="F385" s="7"/>
      <c r="P385" s="7"/>
      <c r="Q385" s="7"/>
      <c r="AA385" s="7"/>
      <c r="AB385" s="7"/>
    </row>
    <row r="386" spans="5:28" x14ac:dyDescent="0.2">
      <c r="E386" s="7"/>
      <c r="F386" s="7"/>
      <c r="P386" s="7"/>
      <c r="Q386" s="7"/>
      <c r="AA386" s="7"/>
      <c r="AB386" s="7"/>
    </row>
    <row r="387" spans="5:28" x14ac:dyDescent="0.2">
      <c r="E387" s="7"/>
      <c r="F387" s="7"/>
      <c r="P387" s="7"/>
      <c r="Q387" s="7"/>
      <c r="AA387" s="7"/>
      <c r="AB387" s="7"/>
    </row>
    <row r="388" spans="5:28" x14ac:dyDescent="0.2">
      <c r="E388" s="7"/>
      <c r="F388" s="7"/>
      <c r="P388" s="7"/>
      <c r="Q388" s="7"/>
      <c r="AA388" s="7"/>
      <c r="AB388" s="7"/>
    </row>
    <row r="389" spans="5:28" x14ac:dyDescent="0.2">
      <c r="E389" s="7"/>
      <c r="F389" s="7"/>
      <c r="P389" s="7"/>
      <c r="Q389" s="7"/>
      <c r="AA389" s="7"/>
      <c r="AB389" s="7"/>
    </row>
    <row r="390" spans="5:28" x14ac:dyDescent="0.2">
      <c r="E390" s="7"/>
      <c r="F390" s="7"/>
      <c r="P390" s="7"/>
      <c r="Q390" s="7"/>
      <c r="AA390" s="7"/>
      <c r="AB390" s="7"/>
    </row>
    <row r="391" spans="5:28" x14ac:dyDescent="0.2">
      <c r="E391" s="7"/>
      <c r="F391" s="7"/>
      <c r="P391" s="7"/>
      <c r="Q391" s="7"/>
      <c r="AA391" s="7"/>
      <c r="AB391" s="7"/>
    </row>
    <row r="392" spans="5:28" x14ac:dyDescent="0.2">
      <c r="E392" s="7"/>
      <c r="F392" s="7"/>
      <c r="P392" s="7"/>
      <c r="Q392" s="7"/>
      <c r="AA392" s="7"/>
      <c r="AB392" s="7"/>
    </row>
    <row r="393" spans="5:28" x14ac:dyDescent="0.2">
      <c r="E393" s="7"/>
      <c r="F393" s="7"/>
      <c r="P393" s="7"/>
      <c r="Q393" s="7"/>
      <c r="AA393" s="7"/>
      <c r="AB393" s="7"/>
    </row>
    <row r="394" spans="5:28" x14ac:dyDescent="0.2">
      <c r="E394" s="7"/>
      <c r="F394" s="7"/>
      <c r="P394" s="7"/>
      <c r="Q394" s="7"/>
      <c r="AA394" s="7"/>
      <c r="AB394" s="7"/>
    </row>
    <row r="395" spans="5:28" x14ac:dyDescent="0.2">
      <c r="E395" s="7"/>
      <c r="F395" s="7"/>
      <c r="P395" s="7"/>
      <c r="Q395" s="7"/>
      <c r="AA395" s="7"/>
      <c r="AB395" s="7"/>
    </row>
    <row r="396" spans="5:28" x14ac:dyDescent="0.2">
      <c r="E396" s="7"/>
      <c r="F396" s="7"/>
      <c r="P396" s="7"/>
      <c r="Q396" s="7"/>
      <c r="AA396" s="7"/>
      <c r="AB396" s="7"/>
    </row>
    <row r="397" spans="5:28" x14ac:dyDescent="0.2">
      <c r="E397" s="7"/>
      <c r="F397" s="7"/>
      <c r="P397" s="7"/>
      <c r="Q397" s="7"/>
      <c r="AA397" s="7"/>
      <c r="AB397" s="7"/>
    </row>
    <row r="398" spans="5:28" x14ac:dyDescent="0.2">
      <c r="E398" s="7"/>
      <c r="F398" s="7"/>
      <c r="P398" s="7"/>
      <c r="Q398" s="7"/>
      <c r="AA398" s="7"/>
      <c r="AB398" s="7"/>
    </row>
    <row r="399" spans="5:28" x14ac:dyDescent="0.2">
      <c r="E399" s="7"/>
      <c r="F399" s="7"/>
      <c r="P399" s="7"/>
      <c r="Q399" s="7"/>
      <c r="AA399" s="7"/>
      <c r="AB399" s="7"/>
    </row>
    <row r="400" spans="5:28" x14ac:dyDescent="0.2">
      <c r="E400" s="7"/>
      <c r="F400" s="7"/>
      <c r="P400" s="7"/>
      <c r="Q400" s="7"/>
      <c r="AA400" s="7"/>
      <c r="AB400" s="7"/>
    </row>
    <row r="401" spans="5:28" x14ac:dyDescent="0.2">
      <c r="E401" s="7"/>
      <c r="F401" s="7"/>
      <c r="P401" s="7"/>
      <c r="Q401" s="7"/>
      <c r="AA401" s="7"/>
      <c r="AB401" s="7"/>
    </row>
    <row r="402" spans="5:28" x14ac:dyDescent="0.2">
      <c r="E402" s="7"/>
      <c r="F402" s="7"/>
      <c r="P402" s="7"/>
      <c r="Q402" s="7"/>
      <c r="AA402" s="7"/>
      <c r="AB402" s="7"/>
    </row>
    <row r="403" spans="5:28" x14ac:dyDescent="0.2">
      <c r="E403" s="7"/>
      <c r="F403" s="7"/>
      <c r="P403" s="7"/>
      <c r="Q403" s="7"/>
      <c r="AA403" s="7"/>
      <c r="AB403" s="7"/>
    </row>
    <row r="404" spans="5:28" x14ac:dyDescent="0.2">
      <c r="E404" s="7"/>
      <c r="F404" s="7"/>
      <c r="P404" s="7"/>
      <c r="Q404" s="7"/>
      <c r="AA404" s="7"/>
      <c r="AB404" s="7"/>
    </row>
    <row r="405" spans="5:28" x14ac:dyDescent="0.2">
      <c r="E405" s="7"/>
      <c r="F405" s="7"/>
      <c r="P405" s="7"/>
      <c r="Q405" s="7"/>
      <c r="AA405" s="7"/>
      <c r="AB405" s="7"/>
    </row>
    <row r="406" spans="5:28" x14ac:dyDescent="0.2">
      <c r="E406" s="7"/>
      <c r="F406" s="7"/>
      <c r="P406" s="7"/>
      <c r="Q406" s="7"/>
      <c r="AA406" s="7"/>
      <c r="AB406" s="7"/>
    </row>
    <row r="407" spans="5:28" x14ac:dyDescent="0.2">
      <c r="E407" s="7"/>
      <c r="F407" s="7"/>
      <c r="P407" s="7"/>
      <c r="Q407" s="7"/>
      <c r="AA407" s="7"/>
      <c r="AB407" s="7"/>
    </row>
    <row r="408" spans="5:28" x14ac:dyDescent="0.2">
      <c r="E408" s="7"/>
      <c r="F408" s="7"/>
      <c r="P408" s="7"/>
      <c r="Q408" s="7"/>
      <c r="AA408" s="7"/>
      <c r="AB408" s="7"/>
    </row>
    <row r="409" spans="5:28" x14ac:dyDescent="0.2">
      <c r="E409" s="7"/>
      <c r="F409" s="7"/>
      <c r="P409" s="7"/>
      <c r="Q409" s="7"/>
      <c r="AA409" s="7"/>
      <c r="AB409" s="7"/>
    </row>
    <row r="410" spans="5:28" x14ac:dyDescent="0.2">
      <c r="E410" s="7"/>
      <c r="F410" s="7"/>
      <c r="P410" s="7"/>
      <c r="Q410" s="7"/>
      <c r="AA410" s="7"/>
      <c r="AB410" s="7"/>
    </row>
    <row r="411" spans="5:28" x14ac:dyDescent="0.2">
      <c r="E411" s="7"/>
      <c r="F411" s="7"/>
      <c r="P411" s="7"/>
      <c r="Q411" s="7"/>
      <c r="AA411" s="7"/>
      <c r="AB411" s="7"/>
    </row>
    <row r="412" spans="5:28" x14ac:dyDescent="0.2">
      <c r="E412" s="7"/>
      <c r="F412" s="7"/>
      <c r="P412" s="7"/>
      <c r="Q412" s="7"/>
      <c r="AA412" s="7"/>
      <c r="AB412" s="7"/>
    </row>
    <row r="413" spans="5:28" x14ac:dyDescent="0.2">
      <c r="E413" s="7"/>
      <c r="F413" s="7"/>
      <c r="P413" s="7"/>
      <c r="Q413" s="7"/>
      <c r="AA413" s="7"/>
      <c r="AB413" s="7"/>
    </row>
    <row r="414" spans="5:28" x14ac:dyDescent="0.2">
      <c r="E414" s="7"/>
      <c r="F414" s="7"/>
      <c r="P414" s="7"/>
      <c r="Q414" s="7"/>
      <c r="AA414" s="7"/>
      <c r="AB414" s="7"/>
    </row>
    <row r="415" spans="5:28" x14ac:dyDescent="0.2">
      <c r="E415" s="7"/>
      <c r="F415" s="7"/>
      <c r="P415" s="7"/>
      <c r="Q415" s="7"/>
      <c r="AA415" s="7"/>
      <c r="AB415" s="7"/>
    </row>
    <row r="416" spans="5:28" x14ac:dyDescent="0.2">
      <c r="E416" s="7"/>
      <c r="F416" s="7"/>
      <c r="P416" s="7"/>
      <c r="Q416" s="7"/>
      <c r="AA416" s="7"/>
      <c r="AB416" s="7"/>
    </row>
    <row r="417" spans="5:28" x14ac:dyDescent="0.2">
      <c r="E417" s="7"/>
      <c r="F417" s="7"/>
      <c r="P417" s="7"/>
      <c r="Q417" s="7"/>
      <c r="AA417" s="7"/>
      <c r="AB417" s="7"/>
    </row>
    <row r="418" spans="5:28" x14ac:dyDescent="0.2">
      <c r="E418" s="7"/>
      <c r="F418" s="7"/>
      <c r="P418" s="7"/>
      <c r="Q418" s="7"/>
      <c r="AA418" s="7"/>
      <c r="AB418" s="7"/>
    </row>
    <row r="419" spans="5:28" x14ac:dyDescent="0.2">
      <c r="E419" s="7"/>
      <c r="F419" s="7"/>
      <c r="P419" s="7"/>
      <c r="Q419" s="7"/>
      <c r="AA419" s="7"/>
      <c r="AB419" s="7"/>
    </row>
    <row r="420" spans="5:28" x14ac:dyDescent="0.2">
      <c r="E420" s="7"/>
      <c r="F420" s="7"/>
      <c r="P420" s="7"/>
      <c r="Q420" s="7"/>
      <c r="AA420" s="7"/>
      <c r="AB420" s="7"/>
    </row>
    <row r="421" spans="5:28" x14ac:dyDescent="0.2">
      <c r="E421" s="7"/>
      <c r="F421" s="7"/>
      <c r="P421" s="7"/>
      <c r="Q421" s="7"/>
      <c r="AA421" s="7"/>
      <c r="AB421" s="7"/>
    </row>
    <row r="422" spans="5:28" x14ac:dyDescent="0.2">
      <c r="E422" s="7"/>
      <c r="F422" s="7"/>
      <c r="P422" s="7"/>
      <c r="Q422" s="7"/>
      <c r="AA422" s="7"/>
      <c r="AB422" s="7"/>
    </row>
    <row r="423" spans="5:28" x14ac:dyDescent="0.2">
      <c r="E423" s="7"/>
      <c r="F423" s="7"/>
      <c r="P423" s="7"/>
      <c r="Q423" s="7"/>
      <c r="AA423" s="7"/>
      <c r="AB423" s="7"/>
    </row>
    <row r="424" spans="5:28" x14ac:dyDescent="0.2">
      <c r="E424" s="7"/>
      <c r="F424" s="7"/>
      <c r="P424" s="7"/>
      <c r="Q424" s="7"/>
      <c r="AA424" s="7"/>
      <c r="AB424" s="7"/>
    </row>
    <row r="425" spans="5:28" x14ac:dyDescent="0.2">
      <c r="E425" s="7"/>
      <c r="F425" s="7"/>
      <c r="P425" s="7"/>
      <c r="Q425" s="7"/>
      <c r="AA425" s="7"/>
      <c r="AB425" s="7"/>
    </row>
    <row r="426" spans="5:28" x14ac:dyDescent="0.2">
      <c r="E426" s="7"/>
      <c r="F426" s="7"/>
      <c r="P426" s="7"/>
      <c r="Q426" s="7"/>
      <c r="AA426" s="7"/>
      <c r="AB426" s="7"/>
    </row>
    <row r="427" spans="5:28" x14ac:dyDescent="0.2">
      <c r="E427" s="7"/>
      <c r="F427" s="7"/>
      <c r="P427" s="7"/>
      <c r="Q427" s="7"/>
      <c r="AA427" s="7"/>
      <c r="AB427" s="7"/>
    </row>
    <row r="428" spans="5:28" x14ac:dyDescent="0.2">
      <c r="E428" s="7"/>
      <c r="F428" s="7"/>
      <c r="P428" s="7"/>
      <c r="Q428" s="7"/>
      <c r="AA428" s="7"/>
      <c r="AB428" s="7"/>
    </row>
    <row r="429" spans="5:28" x14ac:dyDescent="0.2">
      <c r="E429" s="7"/>
      <c r="F429" s="7"/>
      <c r="P429" s="7"/>
      <c r="Q429" s="7"/>
      <c r="AA429" s="7"/>
      <c r="AB429" s="7"/>
    </row>
    <row r="430" spans="5:28" x14ac:dyDescent="0.2">
      <c r="E430" s="7"/>
      <c r="F430" s="7"/>
      <c r="P430" s="7"/>
      <c r="Q430" s="7"/>
      <c r="AA430" s="7"/>
      <c r="AB430" s="7"/>
    </row>
    <row r="431" spans="5:28" x14ac:dyDescent="0.2">
      <c r="E431" s="7"/>
      <c r="F431" s="7"/>
      <c r="P431" s="7"/>
      <c r="Q431" s="7"/>
      <c r="AA431" s="7"/>
      <c r="AB431" s="7"/>
    </row>
    <row r="432" spans="5:28" x14ac:dyDescent="0.2">
      <c r="E432" s="7"/>
      <c r="F432" s="7"/>
      <c r="P432" s="7"/>
      <c r="Q432" s="7"/>
      <c r="AA432" s="7"/>
      <c r="AB432" s="7"/>
    </row>
    <row r="433" spans="5:28" x14ac:dyDescent="0.2">
      <c r="E433" s="7"/>
      <c r="F433" s="7"/>
      <c r="P433" s="7"/>
      <c r="Q433" s="7"/>
      <c r="AA433" s="7"/>
      <c r="AB433" s="7"/>
    </row>
    <row r="434" spans="5:28" x14ac:dyDescent="0.2">
      <c r="E434" s="7"/>
      <c r="F434" s="7"/>
      <c r="P434" s="7"/>
      <c r="Q434" s="7"/>
      <c r="AA434" s="7"/>
      <c r="AB434" s="7"/>
    </row>
    <row r="435" spans="5:28" x14ac:dyDescent="0.2">
      <c r="E435" s="7"/>
      <c r="F435" s="7"/>
      <c r="P435" s="7"/>
      <c r="Q435" s="7"/>
      <c r="AA435" s="7"/>
      <c r="AB435" s="7"/>
    </row>
    <row r="436" spans="5:28" x14ac:dyDescent="0.2">
      <c r="E436" s="7"/>
      <c r="F436" s="7"/>
      <c r="P436" s="7"/>
      <c r="Q436" s="7"/>
      <c r="AA436" s="7"/>
      <c r="AB436" s="7"/>
    </row>
    <row r="437" spans="5:28" x14ac:dyDescent="0.2">
      <c r="E437" s="7"/>
      <c r="F437" s="7"/>
      <c r="P437" s="7"/>
      <c r="Q437" s="7"/>
      <c r="AA437" s="7"/>
      <c r="AB437" s="7"/>
    </row>
    <row r="438" spans="5:28" x14ac:dyDescent="0.2">
      <c r="E438" s="7"/>
      <c r="F438" s="7"/>
      <c r="P438" s="7"/>
      <c r="Q438" s="7"/>
      <c r="AA438" s="7"/>
      <c r="AB438" s="7"/>
    </row>
    <row r="439" spans="5:28" x14ac:dyDescent="0.2">
      <c r="E439" s="7"/>
      <c r="F439" s="7"/>
      <c r="P439" s="7"/>
      <c r="Q439" s="7"/>
      <c r="AA439" s="7"/>
      <c r="AB439" s="7"/>
    </row>
    <row r="440" spans="5:28" x14ac:dyDescent="0.2">
      <c r="E440" s="7"/>
      <c r="F440" s="7"/>
      <c r="P440" s="7"/>
      <c r="Q440" s="7"/>
      <c r="AA440" s="7"/>
      <c r="AB440" s="7"/>
    </row>
    <row r="441" spans="5:28" x14ac:dyDescent="0.2">
      <c r="E441" s="7"/>
      <c r="F441" s="7"/>
      <c r="P441" s="7"/>
      <c r="Q441" s="7"/>
      <c r="AA441" s="7"/>
      <c r="AB441" s="7"/>
    </row>
    <row r="442" spans="5:28" x14ac:dyDescent="0.2">
      <c r="E442" s="7"/>
      <c r="F442" s="7"/>
      <c r="P442" s="7"/>
      <c r="Q442" s="7"/>
      <c r="AA442" s="7"/>
      <c r="AB442" s="7"/>
    </row>
    <row r="443" spans="5:28" x14ac:dyDescent="0.2">
      <c r="E443" s="7"/>
      <c r="F443" s="7"/>
      <c r="P443" s="7"/>
      <c r="Q443" s="7"/>
      <c r="AA443" s="7"/>
      <c r="AB443" s="7"/>
    </row>
    <row r="444" spans="5:28" x14ac:dyDescent="0.2">
      <c r="E444" s="7"/>
      <c r="F444" s="7"/>
      <c r="P444" s="7"/>
      <c r="Q444" s="7"/>
      <c r="AA444" s="7"/>
      <c r="AB444" s="7"/>
    </row>
    <row r="445" spans="5:28" x14ac:dyDescent="0.2">
      <c r="E445" s="7"/>
      <c r="F445" s="7"/>
      <c r="P445" s="7"/>
      <c r="Q445" s="7"/>
      <c r="AA445" s="7"/>
      <c r="AB445" s="7"/>
    </row>
    <row r="446" spans="5:28" x14ac:dyDescent="0.2">
      <c r="E446" s="7"/>
      <c r="F446" s="7"/>
      <c r="P446" s="7"/>
      <c r="Q446" s="7"/>
      <c r="AA446" s="7"/>
      <c r="AB446" s="7"/>
    </row>
    <row r="447" spans="5:28" x14ac:dyDescent="0.2">
      <c r="E447" s="7"/>
      <c r="F447" s="7"/>
      <c r="P447" s="7"/>
      <c r="Q447" s="7"/>
      <c r="AA447" s="7"/>
      <c r="AB447" s="7"/>
    </row>
    <row r="448" spans="5:28" x14ac:dyDescent="0.2">
      <c r="E448" s="7"/>
      <c r="F448" s="7"/>
      <c r="P448" s="7"/>
      <c r="Q448" s="7"/>
      <c r="AA448" s="7"/>
      <c r="AB448" s="7"/>
    </row>
    <row r="449" spans="5:28" x14ac:dyDescent="0.2">
      <c r="E449" s="7"/>
      <c r="F449" s="7"/>
      <c r="P449" s="7"/>
      <c r="Q449" s="7"/>
      <c r="AA449" s="7"/>
      <c r="AB449" s="7"/>
    </row>
    <row r="450" spans="5:28" x14ac:dyDescent="0.2">
      <c r="E450" s="7"/>
      <c r="F450" s="7"/>
      <c r="P450" s="7"/>
      <c r="Q450" s="7"/>
      <c r="AA450" s="7"/>
      <c r="AB450" s="7"/>
    </row>
    <row r="451" spans="5:28" x14ac:dyDescent="0.2">
      <c r="E451" s="7"/>
      <c r="F451" s="7"/>
      <c r="P451" s="7"/>
      <c r="Q451" s="7"/>
      <c r="AA451" s="7"/>
      <c r="AB451" s="7"/>
    </row>
    <row r="452" spans="5:28" x14ac:dyDescent="0.2">
      <c r="E452" s="7"/>
      <c r="F452" s="7"/>
      <c r="P452" s="7"/>
      <c r="Q452" s="7"/>
      <c r="AA452" s="7"/>
      <c r="AB452" s="7"/>
    </row>
    <row r="453" spans="5:28" x14ac:dyDescent="0.2">
      <c r="E453" s="7"/>
      <c r="F453" s="7"/>
      <c r="P453" s="7"/>
      <c r="Q453" s="7"/>
      <c r="AA453" s="7"/>
      <c r="AB453" s="7"/>
    </row>
    <row r="454" spans="5:28" x14ac:dyDescent="0.2">
      <c r="E454" s="7"/>
      <c r="F454" s="7"/>
      <c r="P454" s="7"/>
      <c r="Q454" s="7"/>
      <c r="AA454" s="7"/>
      <c r="AB454" s="7"/>
    </row>
    <row r="455" spans="5:28" x14ac:dyDescent="0.2">
      <c r="E455" s="7"/>
      <c r="F455" s="7"/>
      <c r="P455" s="7"/>
      <c r="Q455" s="7"/>
      <c r="AA455" s="7"/>
      <c r="AB455" s="7"/>
    </row>
    <row r="456" spans="5:28" x14ac:dyDescent="0.2">
      <c r="E456" s="7"/>
      <c r="F456" s="7"/>
      <c r="P456" s="7"/>
      <c r="Q456" s="7"/>
      <c r="AA456" s="7"/>
      <c r="AB456" s="7"/>
    </row>
    <row r="457" spans="5:28" x14ac:dyDescent="0.2">
      <c r="E457" s="7"/>
      <c r="F457" s="7"/>
      <c r="P457" s="7"/>
      <c r="Q457" s="7"/>
      <c r="AA457" s="7"/>
      <c r="AB457" s="7"/>
    </row>
    <row r="458" spans="5:28" x14ac:dyDescent="0.2">
      <c r="E458" s="7"/>
      <c r="F458" s="7"/>
      <c r="P458" s="7"/>
      <c r="Q458" s="7"/>
      <c r="AA458" s="7"/>
      <c r="AB458" s="7"/>
    </row>
    <row r="459" spans="5:28" x14ac:dyDescent="0.2">
      <c r="E459" s="7"/>
      <c r="F459" s="7"/>
      <c r="P459" s="7"/>
      <c r="Q459" s="7"/>
      <c r="AA459" s="7"/>
      <c r="AB459" s="7"/>
    </row>
    <row r="460" spans="5:28" x14ac:dyDescent="0.2">
      <c r="E460" s="7"/>
      <c r="F460" s="7"/>
      <c r="P460" s="7"/>
      <c r="Q460" s="7"/>
      <c r="AA460" s="7"/>
      <c r="AB460" s="7"/>
    </row>
    <row r="461" spans="5:28" x14ac:dyDescent="0.2">
      <c r="E461" s="7"/>
      <c r="F461" s="7"/>
      <c r="P461" s="7"/>
      <c r="Q461" s="7"/>
      <c r="AA461" s="7"/>
      <c r="AB461" s="7"/>
    </row>
    <row r="462" spans="5:28" x14ac:dyDescent="0.2">
      <c r="E462" s="7"/>
      <c r="F462" s="7"/>
      <c r="P462" s="7"/>
      <c r="Q462" s="7"/>
      <c r="AA462" s="7"/>
      <c r="AB462" s="7"/>
    </row>
    <row r="463" spans="5:28" x14ac:dyDescent="0.2">
      <c r="E463" s="7"/>
      <c r="F463" s="7"/>
      <c r="P463" s="7"/>
      <c r="Q463" s="7"/>
      <c r="AA463" s="7"/>
      <c r="AB463" s="7"/>
    </row>
    <row r="464" spans="5:28" x14ac:dyDescent="0.2">
      <c r="E464" s="7"/>
      <c r="F464" s="7"/>
      <c r="P464" s="7"/>
      <c r="Q464" s="7"/>
      <c r="AA464" s="7"/>
      <c r="AB464" s="7"/>
    </row>
    <row r="465" spans="5:28" x14ac:dyDescent="0.2">
      <c r="E465" s="7"/>
      <c r="F465" s="7"/>
      <c r="P465" s="7"/>
      <c r="Q465" s="7"/>
      <c r="AA465" s="7"/>
      <c r="AB465" s="7"/>
    </row>
    <row r="466" spans="5:28" x14ac:dyDescent="0.2">
      <c r="E466" s="7"/>
      <c r="F466" s="7"/>
      <c r="P466" s="7"/>
      <c r="Q466" s="7"/>
      <c r="AA466" s="7"/>
      <c r="AB466" s="7"/>
    </row>
    <row r="467" spans="5:28" x14ac:dyDescent="0.2">
      <c r="E467" s="7"/>
      <c r="F467" s="7"/>
      <c r="P467" s="7"/>
      <c r="Q467" s="7"/>
      <c r="AA467" s="7"/>
      <c r="AB467" s="7"/>
    </row>
    <row r="468" spans="5:28" x14ac:dyDescent="0.2">
      <c r="E468" s="7"/>
      <c r="F468" s="7"/>
      <c r="P468" s="7"/>
      <c r="Q468" s="7"/>
      <c r="AA468" s="7"/>
      <c r="AB468" s="7"/>
    </row>
    <row r="469" spans="5:28" x14ac:dyDescent="0.2">
      <c r="E469" s="7"/>
      <c r="F469" s="7"/>
      <c r="P469" s="7"/>
      <c r="Q469" s="7"/>
      <c r="AA469" s="7"/>
      <c r="AB469" s="7"/>
    </row>
    <row r="470" spans="5:28" x14ac:dyDescent="0.2">
      <c r="E470" s="7"/>
      <c r="F470" s="7"/>
      <c r="P470" s="7"/>
      <c r="Q470" s="7"/>
      <c r="AA470" s="7"/>
      <c r="AB470" s="7"/>
    </row>
    <row r="471" spans="5:28" x14ac:dyDescent="0.2">
      <c r="E471" s="7"/>
      <c r="F471" s="7"/>
      <c r="P471" s="7"/>
      <c r="Q471" s="7"/>
      <c r="AA471" s="7"/>
      <c r="AB471" s="7"/>
    </row>
    <row r="472" spans="5:28" x14ac:dyDescent="0.2">
      <c r="E472" s="7"/>
      <c r="F472" s="7"/>
      <c r="P472" s="7"/>
      <c r="Q472" s="7"/>
      <c r="AA472" s="7"/>
      <c r="AB472" s="7"/>
    </row>
    <row r="473" spans="5:28" x14ac:dyDescent="0.2">
      <c r="E473" s="7"/>
      <c r="F473" s="7"/>
      <c r="P473" s="7"/>
      <c r="Q473" s="7"/>
      <c r="AA473" s="7"/>
      <c r="AB473" s="7"/>
    </row>
    <row r="474" spans="5:28" x14ac:dyDescent="0.2">
      <c r="E474" s="7"/>
      <c r="F474" s="7"/>
      <c r="P474" s="7"/>
      <c r="Q474" s="7"/>
      <c r="AA474" s="7"/>
      <c r="AB474" s="7"/>
    </row>
    <row r="475" spans="5:28" x14ac:dyDescent="0.2">
      <c r="E475" s="7"/>
      <c r="F475" s="7"/>
      <c r="P475" s="7"/>
      <c r="Q475" s="7"/>
      <c r="AA475" s="7"/>
      <c r="AB475" s="7"/>
    </row>
    <row r="476" spans="5:28" x14ac:dyDescent="0.2">
      <c r="E476" s="7"/>
      <c r="F476" s="7"/>
      <c r="P476" s="7"/>
      <c r="Q476" s="7"/>
      <c r="AA476" s="7"/>
      <c r="AB476" s="7"/>
    </row>
    <row r="477" spans="5:28" x14ac:dyDescent="0.2">
      <c r="E477" s="7"/>
      <c r="F477" s="7"/>
      <c r="P477" s="7"/>
      <c r="Q477" s="7"/>
      <c r="AA477" s="7"/>
      <c r="AB477" s="7"/>
    </row>
    <row r="478" spans="5:28" x14ac:dyDescent="0.2">
      <c r="E478" s="7"/>
      <c r="F478" s="7"/>
      <c r="P478" s="7"/>
      <c r="Q478" s="7"/>
      <c r="AA478" s="7"/>
      <c r="AB478" s="7"/>
    </row>
    <row r="479" spans="5:28" x14ac:dyDescent="0.2">
      <c r="E479" s="7"/>
      <c r="F479" s="7"/>
      <c r="P479" s="7"/>
      <c r="Q479" s="7"/>
      <c r="AA479" s="7"/>
      <c r="AB479" s="7"/>
    </row>
    <row r="480" spans="5:28" x14ac:dyDescent="0.2">
      <c r="E480" s="7"/>
      <c r="F480" s="7"/>
      <c r="P480" s="7"/>
      <c r="Q480" s="7"/>
      <c r="AA480" s="7"/>
      <c r="AB480" s="7"/>
    </row>
    <row r="481" spans="5:28" x14ac:dyDescent="0.2">
      <c r="E481" s="7"/>
      <c r="F481" s="7"/>
      <c r="P481" s="7"/>
      <c r="Q481" s="7"/>
      <c r="AA481" s="7"/>
      <c r="AB481" s="7"/>
    </row>
    <row r="482" spans="5:28" x14ac:dyDescent="0.2">
      <c r="E482" s="7"/>
      <c r="F482" s="7"/>
      <c r="P482" s="7"/>
      <c r="Q482" s="7"/>
      <c r="AA482" s="7"/>
      <c r="AB482" s="7"/>
    </row>
    <row r="483" spans="5:28" x14ac:dyDescent="0.2">
      <c r="E483" s="7"/>
      <c r="F483" s="7"/>
      <c r="P483" s="7"/>
      <c r="Q483" s="7"/>
      <c r="AA483" s="7"/>
      <c r="AB483" s="7"/>
    </row>
    <row r="484" spans="5:28" x14ac:dyDescent="0.2">
      <c r="E484" s="7"/>
      <c r="F484" s="7"/>
      <c r="P484" s="7"/>
      <c r="Q484" s="7"/>
      <c r="AA484" s="7"/>
      <c r="AB484" s="7"/>
    </row>
    <row r="485" spans="5:28" x14ac:dyDescent="0.2">
      <c r="E485" s="7"/>
      <c r="F485" s="7"/>
      <c r="P485" s="7"/>
      <c r="Q485" s="7"/>
      <c r="AA485" s="7"/>
      <c r="AB485" s="7"/>
    </row>
    <row r="486" spans="5:28" x14ac:dyDescent="0.2">
      <c r="E486" s="7"/>
      <c r="F486" s="7"/>
      <c r="P486" s="7"/>
      <c r="Q486" s="7"/>
      <c r="AA486" s="7"/>
      <c r="AB486" s="7"/>
    </row>
    <row r="487" spans="5:28" x14ac:dyDescent="0.2">
      <c r="E487" s="7"/>
      <c r="F487" s="7"/>
      <c r="P487" s="7"/>
      <c r="Q487" s="7"/>
      <c r="AA487" s="7"/>
      <c r="AB487" s="7"/>
    </row>
    <row r="488" spans="5:28" x14ac:dyDescent="0.2">
      <c r="E488" s="7"/>
      <c r="F488" s="7"/>
      <c r="P488" s="7"/>
      <c r="Q488" s="7"/>
      <c r="AA488" s="7"/>
      <c r="AB488" s="7"/>
    </row>
    <row r="489" spans="5:28" x14ac:dyDescent="0.2">
      <c r="E489" s="7"/>
      <c r="F489" s="7"/>
      <c r="P489" s="7"/>
      <c r="Q489" s="7"/>
      <c r="AA489" s="7"/>
      <c r="AB489" s="7"/>
    </row>
    <row r="490" spans="5:28" x14ac:dyDescent="0.2">
      <c r="E490" s="7"/>
      <c r="F490" s="7"/>
      <c r="P490" s="7"/>
      <c r="Q490" s="7"/>
      <c r="AA490" s="7"/>
      <c r="AB490" s="7"/>
    </row>
    <row r="491" spans="5:28" x14ac:dyDescent="0.2">
      <c r="E491" s="7"/>
      <c r="F491" s="7"/>
      <c r="P491" s="7"/>
      <c r="Q491" s="7"/>
      <c r="AA491" s="7"/>
      <c r="AB491" s="7"/>
    </row>
    <row r="492" spans="5:28" x14ac:dyDescent="0.2">
      <c r="E492" s="7"/>
      <c r="F492" s="7"/>
      <c r="P492" s="7"/>
      <c r="Q492" s="7"/>
      <c r="AA492" s="7"/>
      <c r="AB492" s="7"/>
    </row>
    <row r="493" spans="5:28" x14ac:dyDescent="0.2">
      <c r="E493" s="7"/>
      <c r="F493" s="7"/>
      <c r="P493" s="7"/>
      <c r="Q493" s="7"/>
      <c r="AA493" s="7"/>
      <c r="AB493" s="7"/>
    </row>
    <row r="494" spans="5:28" x14ac:dyDescent="0.2">
      <c r="E494" s="7"/>
      <c r="F494" s="7"/>
      <c r="P494" s="7"/>
      <c r="Q494" s="7"/>
      <c r="AA494" s="7"/>
      <c r="AB494" s="7"/>
    </row>
    <row r="495" spans="5:28" x14ac:dyDescent="0.2">
      <c r="E495" s="7"/>
      <c r="F495" s="7"/>
      <c r="P495" s="7"/>
      <c r="Q495" s="7"/>
      <c r="AA495" s="7"/>
      <c r="AB495" s="7"/>
    </row>
    <row r="496" spans="5:28" x14ac:dyDescent="0.2">
      <c r="E496" s="7"/>
      <c r="F496" s="7"/>
      <c r="P496" s="7"/>
      <c r="Q496" s="7"/>
      <c r="AA496" s="7"/>
      <c r="AB496" s="7"/>
    </row>
    <row r="497" spans="5:28" x14ac:dyDescent="0.2">
      <c r="E497" s="7"/>
      <c r="F497" s="7"/>
      <c r="P497" s="7"/>
      <c r="Q497" s="7"/>
      <c r="AA497" s="7"/>
      <c r="AB497" s="7"/>
    </row>
    <row r="498" spans="5:28" x14ac:dyDescent="0.2">
      <c r="E498" s="7"/>
      <c r="F498" s="7"/>
      <c r="P498" s="7"/>
      <c r="Q498" s="7"/>
      <c r="AA498" s="7"/>
      <c r="AB498" s="7"/>
    </row>
    <row r="499" spans="5:28" x14ac:dyDescent="0.2">
      <c r="E499" s="7"/>
      <c r="F499" s="7"/>
      <c r="P499" s="7"/>
      <c r="Q499" s="7"/>
      <c r="AA499" s="7"/>
      <c r="AB499" s="7"/>
    </row>
    <row r="500" spans="5:28" x14ac:dyDescent="0.2">
      <c r="E500" s="7"/>
      <c r="F500" s="7"/>
      <c r="P500" s="7"/>
      <c r="Q500" s="7"/>
      <c r="AA500" s="7"/>
      <c r="AB500" s="7"/>
    </row>
    <row r="501" spans="5:28" x14ac:dyDescent="0.2">
      <c r="E501" s="7"/>
      <c r="F501" s="7"/>
      <c r="P501" s="7"/>
      <c r="Q501" s="7"/>
      <c r="AA501" s="7"/>
      <c r="AB501" s="7"/>
    </row>
    <row r="502" spans="5:28" x14ac:dyDescent="0.2">
      <c r="E502" s="7"/>
      <c r="F502" s="7"/>
      <c r="P502" s="7"/>
      <c r="Q502" s="7"/>
      <c r="AA502" s="7"/>
      <c r="AB502" s="7"/>
    </row>
    <row r="503" spans="5:28" x14ac:dyDescent="0.2">
      <c r="E503" s="7"/>
      <c r="F503" s="7"/>
      <c r="P503" s="7"/>
      <c r="Q503" s="7"/>
      <c r="AA503" s="7"/>
      <c r="AB503" s="7"/>
    </row>
    <row r="504" spans="5:28" x14ac:dyDescent="0.2">
      <c r="E504" s="7"/>
      <c r="F504" s="7"/>
      <c r="P504" s="7"/>
      <c r="Q504" s="7"/>
      <c r="AA504" s="7"/>
      <c r="AB504" s="7"/>
    </row>
    <row r="505" spans="5:28" x14ac:dyDescent="0.2">
      <c r="E505" s="7"/>
      <c r="F505" s="7"/>
      <c r="P505" s="7"/>
      <c r="Q505" s="7"/>
      <c r="AA505" s="7"/>
      <c r="AB505" s="7"/>
    </row>
    <row r="506" spans="5:28" x14ac:dyDescent="0.2">
      <c r="E506" s="7"/>
      <c r="F506" s="7"/>
      <c r="P506" s="7"/>
      <c r="Q506" s="7"/>
      <c r="AA506" s="7"/>
      <c r="AB506" s="7"/>
    </row>
    <row r="507" spans="5:28" x14ac:dyDescent="0.2">
      <c r="E507" s="7"/>
      <c r="F507" s="7"/>
      <c r="P507" s="7"/>
      <c r="Q507" s="7"/>
      <c r="AA507" s="7"/>
      <c r="AB507" s="7"/>
    </row>
    <row r="508" spans="5:28" x14ac:dyDescent="0.2">
      <c r="E508" s="7"/>
      <c r="F508" s="7"/>
      <c r="P508" s="7"/>
      <c r="Q508" s="7"/>
      <c r="AA508" s="7"/>
      <c r="AB508" s="7"/>
    </row>
    <row r="509" spans="5:28" x14ac:dyDescent="0.2">
      <c r="E509" s="7"/>
      <c r="F509" s="7"/>
      <c r="P509" s="7"/>
      <c r="Q509" s="7"/>
      <c r="AA509" s="7"/>
      <c r="AB509" s="7"/>
    </row>
    <row r="510" spans="5:28" x14ac:dyDescent="0.2">
      <c r="E510" s="7"/>
      <c r="F510" s="7"/>
      <c r="P510" s="7"/>
      <c r="Q510" s="7"/>
      <c r="AA510" s="7"/>
      <c r="AB510" s="7"/>
    </row>
    <row r="511" spans="5:28" x14ac:dyDescent="0.2">
      <c r="E511" s="7"/>
      <c r="F511" s="7"/>
      <c r="P511" s="7"/>
      <c r="Q511" s="7"/>
      <c r="AA511" s="7"/>
      <c r="AB511" s="7"/>
    </row>
    <row r="512" spans="5:28" x14ac:dyDescent="0.2">
      <c r="E512" s="7"/>
      <c r="F512" s="7"/>
      <c r="P512" s="7"/>
      <c r="Q512" s="7"/>
      <c r="AA512" s="7"/>
      <c r="AB512" s="7"/>
    </row>
    <row r="513" spans="5:28" x14ac:dyDescent="0.2">
      <c r="E513" s="7"/>
      <c r="F513" s="7"/>
      <c r="P513" s="7"/>
      <c r="Q513" s="7"/>
      <c r="AA513" s="7"/>
      <c r="AB513" s="7"/>
    </row>
    <row r="514" spans="5:28" x14ac:dyDescent="0.2">
      <c r="E514" s="7"/>
      <c r="F514" s="7"/>
      <c r="P514" s="7"/>
      <c r="Q514" s="7"/>
      <c r="AA514" s="7"/>
      <c r="AB514" s="7"/>
    </row>
    <row r="515" spans="5:28" x14ac:dyDescent="0.2">
      <c r="E515" s="7"/>
      <c r="F515" s="7"/>
      <c r="P515" s="7"/>
      <c r="Q515" s="7"/>
      <c r="AA515" s="7"/>
      <c r="AB515" s="7"/>
    </row>
    <row r="516" spans="5:28" x14ac:dyDescent="0.2">
      <c r="E516" s="7"/>
      <c r="F516" s="7"/>
      <c r="P516" s="7"/>
      <c r="Q516" s="7"/>
      <c r="AA516" s="7"/>
      <c r="AB516" s="7"/>
    </row>
    <row r="517" spans="5:28" x14ac:dyDescent="0.2">
      <c r="E517" s="7"/>
      <c r="F517" s="7"/>
      <c r="P517" s="7"/>
      <c r="Q517" s="7"/>
      <c r="AA517" s="7"/>
      <c r="AB517" s="7"/>
    </row>
    <row r="518" spans="5:28" x14ac:dyDescent="0.2">
      <c r="E518" s="7"/>
      <c r="F518" s="7"/>
      <c r="P518" s="7"/>
      <c r="Q518" s="7"/>
      <c r="AA518" s="7"/>
      <c r="AB518" s="7"/>
    </row>
    <row r="519" spans="5:28" x14ac:dyDescent="0.2">
      <c r="E519" s="7"/>
      <c r="F519" s="7"/>
      <c r="P519" s="7"/>
      <c r="Q519" s="7"/>
      <c r="AA519" s="7"/>
      <c r="AB519" s="7"/>
    </row>
    <row r="520" spans="5:28" x14ac:dyDescent="0.2">
      <c r="E520" s="7"/>
      <c r="F520" s="7"/>
      <c r="P520" s="7"/>
      <c r="Q520" s="7"/>
      <c r="AA520" s="7"/>
      <c r="AB520" s="7"/>
    </row>
    <row r="521" spans="5:28" x14ac:dyDescent="0.2">
      <c r="E521" s="7"/>
      <c r="F521" s="7"/>
      <c r="P521" s="7"/>
      <c r="Q521" s="7"/>
      <c r="AA521" s="7"/>
      <c r="AB521" s="7"/>
    </row>
    <row r="522" spans="5:28" x14ac:dyDescent="0.2">
      <c r="E522" s="7"/>
      <c r="F522" s="7"/>
      <c r="P522" s="7"/>
      <c r="Q522" s="7"/>
      <c r="AA522" s="7"/>
      <c r="AB522" s="7"/>
    </row>
    <row r="523" spans="5:28" x14ac:dyDescent="0.2">
      <c r="E523" s="7"/>
      <c r="F523" s="7"/>
      <c r="P523" s="7"/>
      <c r="Q523" s="7"/>
      <c r="AA523" s="7"/>
      <c r="AB523" s="7"/>
    </row>
    <row r="524" spans="5:28" x14ac:dyDescent="0.2">
      <c r="E524" s="7"/>
      <c r="F524" s="7"/>
      <c r="P524" s="7"/>
      <c r="Q524" s="7"/>
      <c r="AA524" s="7"/>
      <c r="AB524" s="7"/>
    </row>
    <row r="525" spans="5:28" x14ac:dyDescent="0.2">
      <c r="E525" s="7"/>
      <c r="F525" s="7"/>
      <c r="P525" s="7"/>
      <c r="Q525" s="7"/>
      <c r="AA525" s="7"/>
      <c r="AB525" s="7"/>
    </row>
    <row r="526" spans="5:28" x14ac:dyDescent="0.2">
      <c r="E526" s="7"/>
      <c r="F526" s="7"/>
      <c r="P526" s="7"/>
      <c r="Q526" s="7"/>
      <c r="AA526" s="7"/>
      <c r="AB526" s="7"/>
    </row>
    <row r="527" spans="5:28" x14ac:dyDescent="0.2">
      <c r="E527" s="7"/>
      <c r="F527" s="7"/>
      <c r="P527" s="7"/>
      <c r="Q527" s="7"/>
      <c r="AA527" s="7"/>
      <c r="AB527" s="7"/>
    </row>
    <row r="528" spans="5:28" x14ac:dyDescent="0.2">
      <c r="E528" s="7"/>
      <c r="F528" s="7"/>
      <c r="P528" s="7"/>
      <c r="Q528" s="7"/>
      <c r="AA528" s="7"/>
      <c r="AB528" s="7"/>
    </row>
    <row r="529" spans="5:28" x14ac:dyDescent="0.2">
      <c r="E529" s="7"/>
      <c r="F529" s="7"/>
      <c r="P529" s="7"/>
      <c r="Q529" s="7"/>
      <c r="AA529" s="7"/>
      <c r="AB529" s="7"/>
    </row>
    <row r="530" spans="5:28" x14ac:dyDescent="0.2">
      <c r="E530" s="7"/>
      <c r="F530" s="7"/>
      <c r="P530" s="7"/>
      <c r="Q530" s="7"/>
      <c r="AA530" s="7"/>
      <c r="AB530" s="7"/>
    </row>
    <row r="531" spans="5:28" x14ac:dyDescent="0.2">
      <c r="E531" s="7"/>
      <c r="F531" s="7"/>
      <c r="P531" s="7"/>
      <c r="Q531" s="7"/>
      <c r="AA531" s="7"/>
      <c r="AB531" s="7"/>
    </row>
    <row r="532" spans="5:28" x14ac:dyDescent="0.2">
      <c r="E532" s="7"/>
      <c r="F532" s="7"/>
      <c r="P532" s="7"/>
      <c r="Q532" s="7"/>
      <c r="AA532" s="7"/>
      <c r="AB532" s="7"/>
    </row>
    <row r="533" spans="5:28" x14ac:dyDescent="0.2">
      <c r="E533" s="7"/>
      <c r="F533" s="7"/>
      <c r="P533" s="7"/>
      <c r="Q533" s="7"/>
      <c r="AA533" s="7"/>
      <c r="AB533" s="7"/>
    </row>
    <row r="534" spans="5:28" x14ac:dyDescent="0.2">
      <c r="E534" s="7"/>
      <c r="F534" s="7"/>
      <c r="P534" s="7"/>
      <c r="Q534" s="7"/>
      <c r="AA534" s="7"/>
      <c r="AB534" s="7"/>
    </row>
    <row r="535" spans="5:28" x14ac:dyDescent="0.2">
      <c r="E535" s="7"/>
      <c r="F535" s="7"/>
      <c r="P535" s="7"/>
      <c r="Q535" s="7"/>
      <c r="AA535" s="7"/>
      <c r="AB535" s="7"/>
    </row>
    <row r="536" spans="5:28" x14ac:dyDescent="0.2">
      <c r="E536" s="7"/>
      <c r="F536" s="7"/>
      <c r="P536" s="7"/>
      <c r="Q536" s="7"/>
      <c r="AA536" s="7"/>
      <c r="AB536" s="7"/>
    </row>
    <row r="537" spans="5:28" x14ac:dyDescent="0.2">
      <c r="E537" s="7"/>
      <c r="F537" s="7"/>
      <c r="P537" s="7"/>
      <c r="Q537" s="7"/>
      <c r="AA537" s="7"/>
      <c r="AB537" s="7"/>
    </row>
    <row r="538" spans="5:28" x14ac:dyDescent="0.2">
      <c r="E538" s="7"/>
      <c r="F538" s="7"/>
      <c r="P538" s="7"/>
      <c r="Q538" s="7"/>
      <c r="AA538" s="7"/>
      <c r="AB538" s="7"/>
    </row>
    <row r="539" spans="5:28" x14ac:dyDescent="0.2">
      <c r="E539" s="7"/>
      <c r="F539" s="7"/>
      <c r="P539" s="7"/>
      <c r="Q539" s="7"/>
      <c r="AA539" s="7"/>
      <c r="AB539" s="7"/>
    </row>
    <row r="540" spans="5:28" x14ac:dyDescent="0.2">
      <c r="E540" s="7"/>
      <c r="F540" s="7"/>
      <c r="P540" s="7"/>
      <c r="Q540" s="7"/>
      <c r="AA540" s="7"/>
      <c r="AB540" s="7"/>
    </row>
    <row r="541" spans="5:28" x14ac:dyDescent="0.2">
      <c r="E541" s="7"/>
      <c r="F541" s="7"/>
      <c r="P541" s="7"/>
      <c r="Q541" s="7"/>
      <c r="AA541" s="7"/>
      <c r="AB541" s="7"/>
    </row>
    <row r="542" spans="5:28" x14ac:dyDescent="0.2">
      <c r="E542" s="7"/>
      <c r="F542" s="7"/>
      <c r="P542" s="7"/>
      <c r="Q542" s="7"/>
      <c r="AA542" s="7"/>
      <c r="AB542" s="7"/>
    </row>
    <row r="543" spans="5:28" x14ac:dyDescent="0.2">
      <c r="E543" s="7"/>
      <c r="F543" s="7"/>
      <c r="P543" s="7"/>
      <c r="Q543" s="7"/>
      <c r="AA543" s="7"/>
      <c r="AB543" s="7"/>
    </row>
    <row r="544" spans="5:28" x14ac:dyDescent="0.2">
      <c r="E544" s="7"/>
      <c r="F544" s="7"/>
      <c r="P544" s="7"/>
      <c r="Q544" s="7"/>
      <c r="AA544" s="7"/>
      <c r="AB544" s="7"/>
    </row>
    <row r="545" spans="5:28" x14ac:dyDescent="0.2">
      <c r="E545" s="7"/>
      <c r="F545" s="7"/>
      <c r="P545" s="7"/>
      <c r="Q545" s="7"/>
      <c r="AA545" s="7"/>
      <c r="AB545" s="7"/>
    </row>
    <row r="546" spans="5:28" x14ac:dyDescent="0.2">
      <c r="E546" s="7"/>
      <c r="F546" s="7"/>
      <c r="P546" s="7"/>
      <c r="Q546" s="7"/>
      <c r="AA546" s="7"/>
      <c r="AB546" s="7"/>
    </row>
    <row r="547" spans="5:28" x14ac:dyDescent="0.2">
      <c r="E547" s="7"/>
      <c r="F547" s="7"/>
      <c r="P547" s="7"/>
      <c r="Q547" s="7"/>
      <c r="AA547" s="7"/>
      <c r="AB547" s="7"/>
    </row>
    <row r="548" spans="5:28" x14ac:dyDescent="0.2">
      <c r="E548" s="7"/>
      <c r="F548" s="7"/>
      <c r="P548" s="7"/>
      <c r="Q548" s="7"/>
      <c r="AA548" s="7"/>
      <c r="AB548" s="7"/>
    </row>
    <row r="549" spans="5:28" x14ac:dyDescent="0.2">
      <c r="E549" s="7"/>
      <c r="F549" s="7"/>
      <c r="P549" s="7"/>
      <c r="Q549" s="7"/>
      <c r="AA549" s="7"/>
      <c r="AB549" s="7"/>
    </row>
    <row r="550" spans="5:28" x14ac:dyDescent="0.2">
      <c r="E550" s="7"/>
      <c r="F550" s="7"/>
      <c r="P550" s="7"/>
      <c r="Q550" s="7"/>
      <c r="AA550" s="7"/>
      <c r="AB550" s="7"/>
    </row>
    <row r="551" spans="5:28" x14ac:dyDescent="0.2">
      <c r="E551" s="7"/>
      <c r="F551" s="7"/>
      <c r="P551" s="7"/>
      <c r="Q551" s="7"/>
      <c r="AA551" s="7"/>
      <c r="AB551" s="7"/>
    </row>
    <row r="552" spans="5:28" x14ac:dyDescent="0.2">
      <c r="E552" s="7"/>
      <c r="F552" s="7"/>
      <c r="P552" s="7"/>
      <c r="Q552" s="7"/>
      <c r="AA552" s="7"/>
      <c r="AB552" s="7"/>
    </row>
    <row r="553" spans="5:28" x14ac:dyDescent="0.2">
      <c r="E553" s="7"/>
      <c r="F553" s="7"/>
      <c r="P553" s="7"/>
      <c r="Q553" s="7"/>
      <c r="AA553" s="7"/>
      <c r="AB553" s="7"/>
    </row>
    <row r="554" spans="5:28" x14ac:dyDescent="0.2">
      <c r="E554" s="7"/>
      <c r="F554" s="7"/>
      <c r="P554" s="7"/>
      <c r="Q554" s="7"/>
      <c r="AA554" s="7"/>
      <c r="AB554" s="7"/>
    </row>
    <row r="555" spans="5:28" x14ac:dyDescent="0.2">
      <c r="E555" s="7"/>
      <c r="F555" s="7"/>
      <c r="P555" s="7"/>
      <c r="Q555" s="7"/>
      <c r="AA555" s="7"/>
      <c r="AB555" s="7"/>
    </row>
    <row r="556" spans="5:28" x14ac:dyDescent="0.2">
      <c r="E556" s="7"/>
      <c r="F556" s="7"/>
      <c r="P556" s="7"/>
      <c r="Q556" s="7"/>
      <c r="AA556" s="7"/>
      <c r="AB556" s="7"/>
    </row>
    <row r="557" spans="5:28" x14ac:dyDescent="0.2">
      <c r="E557" s="7"/>
      <c r="F557" s="7"/>
      <c r="P557" s="7"/>
      <c r="Q557" s="7"/>
      <c r="AA557" s="7"/>
      <c r="AB557" s="7"/>
    </row>
    <row r="558" spans="5:28" x14ac:dyDescent="0.2">
      <c r="E558" s="7"/>
      <c r="F558" s="7"/>
      <c r="P558" s="7"/>
      <c r="Q558" s="7"/>
      <c r="AA558" s="7"/>
      <c r="AB558" s="7"/>
    </row>
    <row r="559" spans="5:28" x14ac:dyDescent="0.2">
      <c r="E559" s="7"/>
      <c r="F559" s="7"/>
      <c r="P559" s="7"/>
      <c r="Q559" s="7"/>
      <c r="AA559" s="7"/>
      <c r="AB559" s="7"/>
    </row>
    <row r="560" spans="5:28" x14ac:dyDescent="0.2">
      <c r="E560" s="7"/>
      <c r="F560" s="7"/>
      <c r="P560" s="7"/>
      <c r="Q560" s="7"/>
      <c r="AA560" s="7"/>
      <c r="AB560" s="7"/>
    </row>
    <row r="561" spans="5:28" x14ac:dyDescent="0.2">
      <c r="E561" s="7"/>
      <c r="F561" s="7"/>
      <c r="P561" s="7"/>
      <c r="Q561" s="7"/>
      <c r="AA561" s="7"/>
      <c r="AB561" s="7"/>
    </row>
    <row r="562" spans="5:28" x14ac:dyDescent="0.2">
      <c r="E562" s="7"/>
      <c r="F562" s="7"/>
      <c r="P562" s="7"/>
      <c r="Q562" s="7"/>
      <c r="AA562" s="7"/>
      <c r="AB562" s="7"/>
    </row>
    <row r="563" spans="5:28" x14ac:dyDescent="0.2">
      <c r="E563" s="7"/>
      <c r="F563" s="7"/>
      <c r="P563" s="7"/>
      <c r="Q563" s="7"/>
      <c r="AA563" s="7"/>
      <c r="AB563" s="7"/>
    </row>
    <row r="564" spans="5:28" x14ac:dyDescent="0.2">
      <c r="E564" s="7"/>
      <c r="F564" s="7"/>
      <c r="P564" s="7"/>
      <c r="Q564" s="7"/>
      <c r="AA564" s="7"/>
      <c r="AB564" s="7"/>
    </row>
    <row r="565" spans="5:28" x14ac:dyDescent="0.2">
      <c r="E565" s="7"/>
      <c r="F565" s="7"/>
      <c r="P565" s="7"/>
      <c r="Q565" s="7"/>
      <c r="AA565" s="7"/>
      <c r="AB565" s="7"/>
    </row>
    <row r="566" spans="5:28" x14ac:dyDescent="0.2">
      <c r="E566" s="7"/>
      <c r="F566" s="7"/>
      <c r="P566" s="7"/>
      <c r="Q566" s="7"/>
      <c r="AA566" s="7"/>
      <c r="AB566" s="7"/>
    </row>
    <row r="567" spans="5:28" x14ac:dyDescent="0.2">
      <c r="E567" s="7"/>
      <c r="F567" s="7"/>
      <c r="P567" s="7"/>
      <c r="Q567" s="7"/>
      <c r="AA567" s="7"/>
      <c r="AB567" s="7"/>
    </row>
    <row r="568" spans="5:28" x14ac:dyDescent="0.2">
      <c r="E568" s="7"/>
      <c r="F568" s="7"/>
      <c r="P568" s="7"/>
      <c r="Q568" s="7"/>
      <c r="AA568" s="7"/>
      <c r="AB568" s="7"/>
    </row>
    <row r="569" spans="5:28" x14ac:dyDescent="0.2">
      <c r="E569" s="7"/>
      <c r="F569" s="7"/>
      <c r="P569" s="7"/>
      <c r="Q569" s="7"/>
      <c r="AA569" s="7"/>
      <c r="AB569" s="7"/>
    </row>
    <row r="570" spans="5:28" x14ac:dyDescent="0.2">
      <c r="E570" s="7"/>
      <c r="F570" s="7"/>
      <c r="P570" s="7"/>
      <c r="Q570" s="7"/>
      <c r="AA570" s="7"/>
      <c r="AB570" s="7"/>
    </row>
    <row r="571" spans="5:28" x14ac:dyDescent="0.2">
      <c r="E571" s="7"/>
      <c r="F571" s="7"/>
      <c r="P571" s="7"/>
      <c r="Q571" s="7"/>
      <c r="AA571" s="7"/>
      <c r="AB571" s="7"/>
    </row>
    <row r="572" spans="5:28" x14ac:dyDescent="0.2">
      <c r="E572" s="7"/>
      <c r="F572" s="7"/>
      <c r="P572" s="7"/>
      <c r="Q572" s="7"/>
      <c r="AA572" s="7"/>
      <c r="AB572" s="7"/>
    </row>
    <row r="573" spans="5:28" x14ac:dyDescent="0.2">
      <c r="E573" s="7"/>
      <c r="F573" s="7"/>
      <c r="P573" s="7"/>
      <c r="Q573" s="7"/>
      <c r="AA573" s="7"/>
      <c r="AB573" s="7"/>
    </row>
    <row r="574" spans="5:28" x14ac:dyDescent="0.2">
      <c r="E574" s="7"/>
      <c r="F574" s="7"/>
      <c r="P574" s="7"/>
      <c r="Q574" s="7"/>
      <c r="AA574" s="7"/>
      <c r="AB574" s="7"/>
    </row>
    <row r="575" spans="5:28" x14ac:dyDescent="0.2">
      <c r="E575" s="7"/>
      <c r="F575" s="7"/>
      <c r="P575" s="7"/>
      <c r="Q575" s="7"/>
      <c r="AA575" s="7"/>
      <c r="AB575" s="7"/>
    </row>
    <row r="576" spans="5:28" x14ac:dyDescent="0.2">
      <c r="E576" s="7"/>
      <c r="F576" s="7"/>
      <c r="P576" s="7"/>
      <c r="Q576" s="7"/>
      <c r="AA576" s="7"/>
      <c r="AB576" s="7"/>
    </row>
    <row r="577" spans="5:28" x14ac:dyDescent="0.2">
      <c r="E577" s="7"/>
      <c r="F577" s="7"/>
      <c r="P577" s="7"/>
      <c r="Q577" s="7"/>
      <c r="AA577" s="7"/>
      <c r="AB577" s="7"/>
    </row>
    <row r="578" spans="5:28" x14ac:dyDescent="0.2">
      <c r="E578" s="7"/>
      <c r="F578" s="7"/>
      <c r="P578" s="7"/>
      <c r="Q578" s="7"/>
      <c r="AA578" s="7"/>
      <c r="AB578" s="7"/>
    </row>
    <row r="579" spans="5:28" x14ac:dyDescent="0.2">
      <c r="E579" s="7"/>
      <c r="F579" s="7"/>
      <c r="P579" s="7"/>
      <c r="Q579" s="7"/>
      <c r="AA579" s="7"/>
      <c r="AB579" s="7"/>
    </row>
    <row r="580" spans="5:28" x14ac:dyDescent="0.2">
      <c r="E580" s="7"/>
      <c r="F580" s="7"/>
      <c r="P580" s="7"/>
      <c r="Q580" s="7"/>
      <c r="AA580" s="7"/>
      <c r="AB580" s="7"/>
    </row>
    <row r="581" spans="5:28" x14ac:dyDescent="0.2">
      <c r="E581" s="7"/>
      <c r="F581" s="7"/>
      <c r="P581" s="7"/>
      <c r="Q581" s="7"/>
      <c r="AA581" s="7"/>
      <c r="AB581" s="7"/>
    </row>
    <row r="582" spans="5:28" x14ac:dyDescent="0.2">
      <c r="E582" s="7"/>
      <c r="F582" s="7"/>
      <c r="P582" s="7"/>
      <c r="Q582" s="7"/>
      <c r="AA582" s="7"/>
      <c r="AB582" s="7"/>
    </row>
    <row r="583" spans="5:28" x14ac:dyDescent="0.2">
      <c r="E583" s="7"/>
      <c r="F583" s="7"/>
      <c r="P583" s="7"/>
      <c r="Q583" s="7"/>
      <c r="AA583" s="7"/>
      <c r="AB583" s="7"/>
    </row>
    <row r="584" spans="5:28" x14ac:dyDescent="0.2">
      <c r="E584" s="7"/>
      <c r="F584" s="7"/>
      <c r="P584" s="7"/>
      <c r="Q584" s="7"/>
      <c r="AA584" s="7"/>
      <c r="AB584" s="7"/>
    </row>
    <row r="585" spans="5:28" x14ac:dyDescent="0.2">
      <c r="E585" s="7"/>
      <c r="F585" s="7"/>
      <c r="P585" s="7"/>
      <c r="Q585" s="7"/>
      <c r="AA585" s="7"/>
      <c r="AB585" s="7"/>
    </row>
    <row r="586" spans="5:28" x14ac:dyDescent="0.2">
      <c r="E586" s="7"/>
      <c r="F586" s="7"/>
      <c r="P586" s="7"/>
      <c r="Q586" s="7"/>
      <c r="AA586" s="7"/>
      <c r="AB586" s="7"/>
    </row>
    <row r="587" spans="5:28" x14ac:dyDescent="0.2">
      <c r="E587" s="7"/>
      <c r="F587" s="7"/>
      <c r="P587" s="7"/>
      <c r="Q587" s="7"/>
      <c r="AA587" s="7"/>
      <c r="AB587" s="7"/>
    </row>
    <row r="588" spans="5:28" x14ac:dyDescent="0.2">
      <c r="E588" s="7"/>
      <c r="F588" s="7"/>
      <c r="P588" s="7"/>
      <c r="Q588" s="7"/>
      <c r="AA588" s="7"/>
      <c r="AB588" s="7"/>
    </row>
    <row r="589" spans="5:28" x14ac:dyDescent="0.2">
      <c r="E589" s="7"/>
      <c r="F589" s="7"/>
      <c r="P589" s="7"/>
      <c r="Q589" s="7"/>
      <c r="AA589" s="7"/>
      <c r="AB589" s="7"/>
    </row>
    <row r="590" spans="5:28" x14ac:dyDescent="0.2">
      <c r="E590" s="7"/>
      <c r="F590" s="7"/>
      <c r="P590" s="7"/>
      <c r="Q590" s="7"/>
      <c r="AA590" s="7"/>
      <c r="AB590" s="7"/>
    </row>
    <row r="591" spans="5:28" x14ac:dyDescent="0.2">
      <c r="E591" s="7"/>
      <c r="F591" s="7"/>
      <c r="P591" s="7"/>
      <c r="Q591" s="7"/>
      <c r="AA591" s="7"/>
      <c r="AB591" s="7"/>
    </row>
    <row r="592" spans="5:28" x14ac:dyDescent="0.2">
      <c r="E592" s="7"/>
      <c r="F592" s="7"/>
      <c r="P592" s="7"/>
      <c r="Q592" s="7"/>
      <c r="AA592" s="7"/>
      <c r="AB592" s="7"/>
    </row>
    <row r="593" spans="5:28" x14ac:dyDescent="0.2">
      <c r="E593" s="7"/>
      <c r="F593" s="7"/>
      <c r="P593" s="7"/>
      <c r="Q593" s="7"/>
      <c r="AA593" s="7"/>
      <c r="AB593" s="7"/>
    </row>
    <row r="594" spans="5:28" x14ac:dyDescent="0.2">
      <c r="E594" s="7"/>
      <c r="F594" s="7"/>
      <c r="P594" s="7"/>
      <c r="Q594" s="7"/>
      <c r="AA594" s="7"/>
      <c r="AB594" s="7"/>
    </row>
    <row r="595" spans="5:28" x14ac:dyDescent="0.2">
      <c r="E595" s="7"/>
      <c r="F595" s="7"/>
      <c r="P595" s="7"/>
      <c r="Q595" s="7"/>
      <c r="AA595" s="7"/>
      <c r="AB595" s="7"/>
    </row>
    <row r="596" spans="5:28" x14ac:dyDescent="0.2">
      <c r="E596" s="7"/>
      <c r="F596" s="7"/>
      <c r="P596" s="7"/>
      <c r="Q596" s="7"/>
      <c r="AA596" s="7"/>
      <c r="AB596" s="7"/>
    </row>
    <row r="597" spans="5:28" x14ac:dyDescent="0.2">
      <c r="E597" s="7"/>
      <c r="F597" s="7"/>
      <c r="P597" s="7"/>
      <c r="Q597" s="7"/>
      <c r="AA597" s="7"/>
      <c r="AB597" s="7"/>
    </row>
    <row r="598" spans="5:28" x14ac:dyDescent="0.2">
      <c r="E598" s="7"/>
      <c r="F598" s="7"/>
      <c r="P598" s="7"/>
      <c r="Q598" s="7"/>
      <c r="AA598" s="7"/>
      <c r="AB598" s="7"/>
    </row>
    <row r="599" spans="5:28" x14ac:dyDescent="0.2">
      <c r="E599" s="7"/>
      <c r="F599" s="7"/>
      <c r="P599" s="7"/>
      <c r="Q599" s="7"/>
      <c r="AA599" s="7"/>
      <c r="AB599" s="7"/>
    </row>
    <row r="600" spans="5:28" x14ac:dyDescent="0.2">
      <c r="E600" s="7"/>
      <c r="F600" s="7"/>
      <c r="P600" s="7"/>
      <c r="Q600" s="7"/>
      <c r="AA600" s="7"/>
      <c r="AB600" s="7"/>
    </row>
    <row r="601" spans="5:28" x14ac:dyDescent="0.2">
      <c r="E601" s="7"/>
      <c r="F601" s="7"/>
      <c r="P601" s="7"/>
      <c r="Q601" s="7"/>
      <c r="AA601" s="7"/>
      <c r="AB601" s="7"/>
    </row>
    <row r="602" spans="5:28" x14ac:dyDescent="0.2">
      <c r="E602" s="7"/>
      <c r="F602" s="7"/>
      <c r="P602" s="7"/>
      <c r="Q602" s="7"/>
      <c r="AA602" s="7"/>
      <c r="AB602" s="7"/>
    </row>
    <row r="603" spans="5:28" x14ac:dyDescent="0.2">
      <c r="E603" s="7"/>
      <c r="F603" s="7"/>
      <c r="P603" s="7"/>
      <c r="Q603" s="7"/>
      <c r="AA603" s="7"/>
      <c r="AB603" s="7"/>
    </row>
    <row r="604" spans="5:28" x14ac:dyDescent="0.2">
      <c r="E604" s="7"/>
      <c r="F604" s="7"/>
      <c r="P604" s="7"/>
      <c r="Q604" s="7"/>
      <c r="AA604" s="7"/>
      <c r="AB604" s="7"/>
    </row>
    <row r="605" spans="5:28" x14ac:dyDescent="0.2">
      <c r="E605" s="7"/>
      <c r="F605" s="7"/>
      <c r="P605" s="7"/>
      <c r="Q605" s="7"/>
      <c r="AA605" s="7"/>
      <c r="AB605" s="7"/>
    </row>
    <row r="606" spans="5:28" x14ac:dyDescent="0.2">
      <c r="E606" s="7"/>
      <c r="F606" s="7"/>
      <c r="P606" s="7"/>
      <c r="Q606" s="7"/>
      <c r="AA606" s="7"/>
      <c r="AB606" s="7"/>
    </row>
    <row r="607" spans="5:28" x14ac:dyDescent="0.2">
      <c r="E607" s="7"/>
      <c r="F607" s="7"/>
      <c r="P607" s="7"/>
      <c r="Q607" s="7"/>
      <c r="AA607" s="7"/>
      <c r="AB607" s="7"/>
    </row>
    <row r="608" spans="5:28" x14ac:dyDescent="0.2">
      <c r="E608" s="7"/>
      <c r="F608" s="7"/>
      <c r="P608" s="7"/>
      <c r="Q608" s="7"/>
      <c r="AA608" s="7"/>
      <c r="AB608" s="7"/>
    </row>
    <row r="609" spans="5:28" x14ac:dyDescent="0.2">
      <c r="E609" s="7"/>
      <c r="F609" s="7"/>
      <c r="P609" s="7"/>
      <c r="Q609" s="7"/>
      <c r="AA609" s="7"/>
      <c r="AB609" s="7"/>
    </row>
    <row r="610" spans="5:28" x14ac:dyDescent="0.2">
      <c r="E610" s="7"/>
      <c r="F610" s="7"/>
      <c r="P610" s="7"/>
      <c r="Q610" s="7"/>
      <c r="AA610" s="7"/>
      <c r="AB610" s="7"/>
    </row>
    <row r="611" spans="5:28" x14ac:dyDescent="0.2">
      <c r="E611" s="7"/>
      <c r="F611" s="7"/>
      <c r="P611" s="7"/>
      <c r="Q611" s="7"/>
      <c r="AA611" s="7"/>
      <c r="AB611" s="7"/>
    </row>
    <row r="612" spans="5:28" x14ac:dyDescent="0.2">
      <c r="E612" s="7"/>
      <c r="F612" s="7"/>
      <c r="P612" s="7"/>
      <c r="Q612" s="7"/>
      <c r="AA612" s="7"/>
      <c r="AB612" s="7"/>
    </row>
    <row r="613" spans="5:28" x14ac:dyDescent="0.2">
      <c r="E613" s="7"/>
      <c r="F613" s="7"/>
      <c r="P613" s="7"/>
      <c r="Q613" s="7"/>
      <c r="AA613" s="7"/>
      <c r="AB613" s="7"/>
    </row>
    <row r="614" spans="5:28" x14ac:dyDescent="0.2">
      <c r="E614" s="7"/>
      <c r="F614" s="7"/>
      <c r="P614" s="7"/>
      <c r="Q614" s="7"/>
      <c r="AA614" s="7"/>
      <c r="AB614" s="7"/>
    </row>
    <row r="615" spans="5:28" x14ac:dyDescent="0.2">
      <c r="E615" s="7"/>
      <c r="F615" s="7"/>
      <c r="P615" s="7"/>
      <c r="Q615" s="7"/>
      <c r="AA615" s="7"/>
      <c r="AB615" s="7"/>
    </row>
    <row r="616" spans="5:28" x14ac:dyDescent="0.2">
      <c r="E616" s="7"/>
      <c r="F616" s="7"/>
      <c r="P616" s="7"/>
      <c r="Q616" s="7"/>
      <c r="AA616" s="7"/>
      <c r="AB616" s="7"/>
    </row>
    <row r="617" spans="5:28" x14ac:dyDescent="0.2">
      <c r="E617" s="7"/>
      <c r="F617" s="7"/>
      <c r="P617" s="7"/>
      <c r="Q617" s="7"/>
      <c r="AA617" s="7"/>
      <c r="AB617" s="7"/>
    </row>
    <row r="618" spans="5:28" x14ac:dyDescent="0.2">
      <c r="E618" s="7"/>
      <c r="F618" s="7"/>
      <c r="P618" s="7"/>
      <c r="Q618" s="7"/>
      <c r="AA618" s="7"/>
      <c r="AB618" s="7"/>
    </row>
    <row r="619" spans="5:28" x14ac:dyDescent="0.2">
      <c r="E619" s="7"/>
      <c r="F619" s="7"/>
      <c r="P619" s="7"/>
      <c r="Q619" s="7"/>
      <c r="AA619" s="7"/>
      <c r="AB619" s="7"/>
    </row>
    <row r="620" spans="5:28" x14ac:dyDescent="0.2">
      <c r="E620" s="7"/>
      <c r="F620" s="7"/>
      <c r="P620" s="7"/>
      <c r="Q620" s="7"/>
      <c r="AA620" s="7"/>
      <c r="AB620" s="7"/>
    </row>
    <row r="621" spans="5:28" x14ac:dyDescent="0.2">
      <c r="E621" s="7"/>
      <c r="F621" s="7"/>
      <c r="P621" s="7"/>
      <c r="Q621" s="7"/>
      <c r="AA621" s="7"/>
      <c r="AB621" s="7"/>
    </row>
    <row r="622" spans="5:28" x14ac:dyDescent="0.2">
      <c r="E622" s="7"/>
      <c r="F622" s="7"/>
      <c r="P622" s="7"/>
      <c r="Q622" s="7"/>
      <c r="AA622" s="7"/>
      <c r="AB622" s="7"/>
    </row>
    <row r="623" spans="5:28" x14ac:dyDescent="0.2">
      <c r="E623" s="7"/>
      <c r="F623" s="7"/>
      <c r="P623" s="7"/>
      <c r="Q623" s="7"/>
      <c r="AA623" s="7"/>
      <c r="AB623" s="7"/>
    </row>
    <row r="624" spans="5:28" x14ac:dyDescent="0.2">
      <c r="E624" s="7"/>
      <c r="F624" s="7"/>
      <c r="P624" s="7"/>
      <c r="Q624" s="7"/>
      <c r="AA624" s="7"/>
      <c r="AB624" s="7"/>
    </row>
    <row r="625" spans="5:28" x14ac:dyDescent="0.2">
      <c r="E625" s="7"/>
      <c r="F625" s="7"/>
      <c r="P625" s="7"/>
      <c r="Q625" s="7"/>
      <c r="AA625" s="7"/>
      <c r="AB625" s="7"/>
    </row>
    <row r="626" spans="5:28" x14ac:dyDescent="0.2">
      <c r="E626" s="7"/>
      <c r="F626" s="7"/>
      <c r="P626" s="7"/>
      <c r="Q626" s="7"/>
      <c r="AA626" s="7"/>
      <c r="AB626" s="7"/>
    </row>
    <row r="627" spans="5:28" x14ac:dyDescent="0.2">
      <c r="E627" s="7"/>
      <c r="F627" s="7"/>
      <c r="P627" s="7"/>
      <c r="Q627" s="7"/>
      <c r="AA627" s="7"/>
      <c r="AB627" s="7"/>
    </row>
    <row r="628" spans="5:28" x14ac:dyDescent="0.2">
      <c r="E628" s="7"/>
      <c r="F628" s="7"/>
      <c r="P628" s="7"/>
      <c r="Q628" s="7"/>
      <c r="AA628" s="7"/>
      <c r="AB628" s="7"/>
    </row>
    <row r="629" spans="5:28" x14ac:dyDescent="0.2">
      <c r="E629" s="7"/>
      <c r="F629" s="7"/>
      <c r="P629" s="7"/>
      <c r="Q629" s="7"/>
      <c r="AA629" s="7"/>
      <c r="AB629" s="7"/>
    </row>
    <row r="630" spans="5:28" x14ac:dyDescent="0.2">
      <c r="E630" s="7"/>
      <c r="F630" s="7"/>
      <c r="P630" s="7"/>
      <c r="Q630" s="7"/>
      <c r="AA630" s="7"/>
      <c r="AB630" s="7"/>
    </row>
    <row r="631" spans="5:28" x14ac:dyDescent="0.2">
      <c r="E631" s="7"/>
      <c r="F631" s="7"/>
      <c r="P631" s="7"/>
      <c r="Q631" s="7"/>
      <c r="AA631" s="7"/>
      <c r="AB631" s="7"/>
    </row>
    <row r="632" spans="5:28" x14ac:dyDescent="0.2">
      <c r="E632" s="7"/>
      <c r="F632" s="7"/>
      <c r="P632" s="7"/>
      <c r="Q632" s="7"/>
      <c r="AA632" s="7"/>
      <c r="AB632" s="7"/>
    </row>
    <row r="633" spans="5:28" x14ac:dyDescent="0.2">
      <c r="E633" s="7"/>
      <c r="F633" s="7"/>
      <c r="P633" s="7"/>
      <c r="Q633" s="7"/>
      <c r="AA633" s="7"/>
      <c r="AB633" s="7"/>
    </row>
    <row r="634" spans="5:28" x14ac:dyDescent="0.2">
      <c r="E634" s="7"/>
      <c r="F634" s="7"/>
      <c r="P634" s="7"/>
      <c r="Q634" s="7"/>
      <c r="AA634" s="7"/>
      <c r="AB634" s="7"/>
    </row>
    <row r="635" spans="5:28" x14ac:dyDescent="0.2">
      <c r="E635" s="7"/>
      <c r="F635" s="7"/>
      <c r="P635" s="7"/>
      <c r="Q635" s="7"/>
      <c r="AA635" s="7"/>
      <c r="AB635" s="7"/>
    </row>
    <row r="636" spans="5:28" x14ac:dyDescent="0.2">
      <c r="E636" s="7"/>
      <c r="F636" s="7"/>
      <c r="P636" s="7"/>
      <c r="Q636" s="7"/>
      <c r="AA636" s="7"/>
      <c r="AB636" s="7"/>
    </row>
    <row r="637" spans="5:28" x14ac:dyDescent="0.2">
      <c r="E637" s="7"/>
      <c r="F637" s="7"/>
      <c r="P637" s="7"/>
      <c r="Q637" s="7"/>
      <c r="AA637" s="7"/>
      <c r="AB637" s="7"/>
    </row>
    <row r="638" spans="5:28" x14ac:dyDescent="0.2">
      <c r="E638" s="7"/>
      <c r="F638" s="7"/>
      <c r="P638" s="7"/>
      <c r="Q638" s="7"/>
      <c r="AA638" s="7"/>
      <c r="AB638" s="7"/>
    </row>
    <row r="639" spans="5:28" x14ac:dyDescent="0.2">
      <c r="E639" s="7"/>
      <c r="F639" s="7"/>
      <c r="P639" s="7"/>
      <c r="Q639" s="7"/>
      <c r="AA639" s="7"/>
      <c r="AB639" s="7"/>
    </row>
    <row r="640" spans="5:28" x14ac:dyDescent="0.2">
      <c r="E640" s="7"/>
      <c r="F640" s="7"/>
      <c r="P640" s="7"/>
      <c r="Q640" s="7"/>
      <c r="AA640" s="7"/>
      <c r="AB640" s="7"/>
    </row>
    <row r="641" spans="5:28" x14ac:dyDescent="0.2">
      <c r="E641" s="7"/>
      <c r="F641" s="7"/>
      <c r="P641" s="7"/>
      <c r="Q641" s="7"/>
      <c r="AA641" s="7"/>
      <c r="AB641" s="7"/>
    </row>
    <row r="642" spans="5:28" x14ac:dyDescent="0.2">
      <c r="E642" s="7"/>
      <c r="F642" s="7"/>
      <c r="P642" s="7"/>
      <c r="Q642" s="7"/>
      <c r="AA642" s="7"/>
      <c r="AB642" s="7"/>
    </row>
    <row r="643" spans="5:28" x14ac:dyDescent="0.2">
      <c r="E643" s="7"/>
      <c r="F643" s="7"/>
      <c r="P643" s="7"/>
      <c r="Q643" s="7"/>
      <c r="AA643" s="7"/>
      <c r="AB643" s="7"/>
    </row>
    <row r="644" spans="5:28" x14ac:dyDescent="0.2">
      <c r="E644" s="7"/>
      <c r="F644" s="7"/>
      <c r="P644" s="7"/>
      <c r="Q644" s="7"/>
      <c r="AA644" s="7"/>
      <c r="AB644" s="7"/>
    </row>
    <row r="645" spans="5:28" x14ac:dyDescent="0.2">
      <c r="E645" s="7"/>
      <c r="F645" s="7"/>
      <c r="P645" s="7"/>
      <c r="Q645" s="7"/>
      <c r="AA645" s="7"/>
      <c r="AB645" s="7"/>
    </row>
    <row r="646" spans="5:28" x14ac:dyDescent="0.2">
      <c r="E646" s="7"/>
      <c r="F646" s="7"/>
      <c r="P646" s="7"/>
      <c r="Q646" s="7"/>
      <c r="AA646" s="7"/>
      <c r="AB646" s="7"/>
    </row>
    <row r="647" spans="5:28" x14ac:dyDescent="0.2">
      <c r="E647" s="7"/>
      <c r="F647" s="7"/>
      <c r="P647" s="7"/>
      <c r="Q647" s="7"/>
      <c r="AA647" s="7"/>
      <c r="AB647" s="7"/>
    </row>
    <row r="648" spans="5:28" x14ac:dyDescent="0.2">
      <c r="E648" s="7"/>
      <c r="F648" s="7"/>
      <c r="P648" s="7"/>
      <c r="Q648" s="7"/>
      <c r="AA648" s="7"/>
      <c r="AB648" s="7"/>
    </row>
    <row r="649" spans="5:28" x14ac:dyDescent="0.2">
      <c r="E649" s="7"/>
      <c r="F649" s="7"/>
      <c r="P649" s="7"/>
      <c r="Q649" s="7"/>
      <c r="AA649" s="7"/>
      <c r="AB649" s="7"/>
    </row>
    <row r="650" spans="5:28" x14ac:dyDescent="0.2">
      <c r="E650" s="7"/>
      <c r="F650" s="7"/>
      <c r="P650" s="7"/>
      <c r="Q650" s="7"/>
      <c r="AA650" s="7"/>
      <c r="AB650" s="7"/>
    </row>
    <row r="651" spans="5:28" x14ac:dyDescent="0.2">
      <c r="E651" s="7"/>
      <c r="F651" s="7"/>
      <c r="P651" s="7"/>
      <c r="Q651" s="7"/>
      <c r="AA651" s="7"/>
      <c r="AB651" s="7"/>
    </row>
    <row r="652" spans="5:28" x14ac:dyDescent="0.2">
      <c r="E652" s="7"/>
      <c r="F652" s="7"/>
      <c r="P652" s="7"/>
      <c r="Q652" s="7"/>
      <c r="AA652" s="7"/>
      <c r="AB652" s="7"/>
    </row>
    <row r="653" spans="5:28" x14ac:dyDescent="0.2">
      <c r="E653" s="7"/>
      <c r="F653" s="7"/>
      <c r="P653" s="7"/>
      <c r="Q653" s="7"/>
      <c r="AA653" s="7"/>
      <c r="AB653" s="7"/>
    </row>
    <row r="654" spans="5:28" x14ac:dyDescent="0.2">
      <c r="E654" s="7"/>
      <c r="F654" s="7"/>
      <c r="P654" s="7"/>
      <c r="Q654" s="7"/>
      <c r="AA654" s="7"/>
      <c r="AB654" s="7"/>
    </row>
    <row r="655" spans="5:28" x14ac:dyDescent="0.2">
      <c r="E655" s="7"/>
      <c r="F655" s="7"/>
      <c r="P655" s="7"/>
      <c r="Q655" s="7"/>
      <c r="AA655" s="7"/>
      <c r="AB655" s="7"/>
    </row>
    <row r="656" spans="5:28" x14ac:dyDescent="0.2">
      <c r="E656" s="7"/>
      <c r="F656" s="7"/>
      <c r="P656" s="7"/>
      <c r="Q656" s="7"/>
      <c r="AA656" s="7"/>
      <c r="AB656" s="7"/>
    </row>
    <row r="657" spans="5:28" x14ac:dyDescent="0.2">
      <c r="E657" s="7"/>
      <c r="F657" s="7"/>
      <c r="P657" s="7"/>
      <c r="Q657" s="7"/>
      <c r="AA657" s="7"/>
      <c r="AB657" s="7"/>
    </row>
    <row r="658" spans="5:28" x14ac:dyDescent="0.2">
      <c r="E658" s="7"/>
      <c r="F658" s="7"/>
      <c r="P658" s="7"/>
      <c r="Q658" s="7"/>
      <c r="AA658" s="7"/>
      <c r="AB658" s="7"/>
    </row>
    <row r="659" spans="5:28" x14ac:dyDescent="0.2">
      <c r="E659" s="7"/>
      <c r="F659" s="7"/>
      <c r="P659" s="7"/>
      <c r="Q659" s="7"/>
      <c r="AA659" s="7"/>
      <c r="AB659" s="7"/>
    </row>
    <row r="660" spans="5:28" x14ac:dyDescent="0.2">
      <c r="E660" s="7"/>
      <c r="F660" s="7"/>
      <c r="P660" s="7"/>
      <c r="Q660" s="7"/>
      <c r="AA660" s="7"/>
      <c r="AB660" s="7"/>
    </row>
    <row r="661" spans="5:28" x14ac:dyDescent="0.2">
      <c r="E661" s="7"/>
      <c r="F661" s="7"/>
      <c r="P661" s="7"/>
      <c r="Q661" s="7"/>
      <c r="AA661" s="7"/>
      <c r="AB661" s="7"/>
    </row>
    <row r="662" spans="5:28" x14ac:dyDescent="0.2">
      <c r="E662" s="7"/>
      <c r="F662" s="7"/>
      <c r="P662" s="7"/>
      <c r="Q662" s="7"/>
      <c r="AA662" s="7"/>
      <c r="AB662" s="7"/>
    </row>
    <row r="663" spans="5:28" x14ac:dyDescent="0.2">
      <c r="E663" s="7"/>
      <c r="F663" s="7"/>
      <c r="P663" s="7"/>
      <c r="Q663" s="7"/>
      <c r="AA663" s="7"/>
      <c r="AB663" s="7"/>
    </row>
    <row r="664" spans="5:28" x14ac:dyDescent="0.2">
      <c r="E664" s="7"/>
      <c r="F664" s="7"/>
      <c r="P664" s="7"/>
      <c r="Q664" s="7"/>
      <c r="AA664" s="7"/>
      <c r="AB664" s="7"/>
    </row>
    <row r="665" spans="5:28" x14ac:dyDescent="0.2">
      <c r="E665" s="7"/>
      <c r="F665" s="7"/>
      <c r="P665" s="7"/>
      <c r="Q665" s="7"/>
      <c r="AA665" s="7"/>
      <c r="AB665" s="7"/>
    </row>
    <row r="666" spans="5:28" x14ac:dyDescent="0.2">
      <c r="E666" s="7"/>
      <c r="F666" s="7"/>
      <c r="P666" s="7"/>
      <c r="Q666" s="7"/>
      <c r="AA666" s="7"/>
      <c r="AB666" s="7"/>
    </row>
    <row r="667" spans="5:28" x14ac:dyDescent="0.2">
      <c r="E667" s="7"/>
      <c r="F667" s="7"/>
      <c r="P667" s="7"/>
      <c r="Q667" s="7"/>
      <c r="AA667" s="7"/>
      <c r="AB667" s="7"/>
    </row>
    <row r="668" spans="5:28" x14ac:dyDescent="0.2">
      <c r="E668" s="7"/>
      <c r="F668" s="7"/>
      <c r="P668" s="7"/>
      <c r="Q668" s="7"/>
      <c r="AA668" s="7"/>
      <c r="AB668" s="7"/>
    </row>
    <row r="669" spans="5:28" x14ac:dyDescent="0.2">
      <c r="E669" s="7"/>
      <c r="F669" s="7"/>
      <c r="P669" s="7"/>
      <c r="Q669" s="7"/>
      <c r="AA669" s="7"/>
      <c r="AB669" s="7"/>
    </row>
    <row r="670" spans="5:28" x14ac:dyDescent="0.2">
      <c r="E670" s="7"/>
      <c r="F670" s="7"/>
      <c r="P670" s="7"/>
      <c r="Q670" s="7"/>
      <c r="AA670" s="7"/>
      <c r="AB670" s="7"/>
    </row>
    <row r="671" spans="5:28" x14ac:dyDescent="0.2">
      <c r="E671" s="7"/>
      <c r="F671" s="7"/>
      <c r="P671" s="7"/>
      <c r="Q671" s="7"/>
      <c r="AA671" s="7"/>
      <c r="AB671" s="7"/>
    </row>
    <row r="672" spans="5:28" x14ac:dyDescent="0.2">
      <c r="E672" s="7"/>
      <c r="F672" s="7"/>
      <c r="P672" s="7"/>
      <c r="Q672" s="7"/>
      <c r="AA672" s="7"/>
      <c r="AB672" s="7"/>
    </row>
    <row r="673" spans="5:28" x14ac:dyDescent="0.2">
      <c r="E673" s="7"/>
      <c r="F673" s="7"/>
      <c r="P673" s="7"/>
      <c r="Q673" s="7"/>
      <c r="AA673" s="7"/>
      <c r="AB673" s="7"/>
    </row>
    <row r="674" spans="5:28" x14ac:dyDescent="0.2">
      <c r="E674" s="7"/>
      <c r="F674" s="7"/>
      <c r="P674" s="7"/>
      <c r="Q674" s="7"/>
      <c r="AA674" s="7"/>
      <c r="AB674" s="7"/>
    </row>
    <row r="675" spans="5:28" x14ac:dyDescent="0.2">
      <c r="E675" s="7"/>
      <c r="F675" s="7"/>
      <c r="P675" s="7"/>
      <c r="Q675" s="7"/>
      <c r="AA675" s="7"/>
      <c r="AB675" s="7"/>
    </row>
    <row r="676" spans="5:28" x14ac:dyDescent="0.2">
      <c r="E676" s="7"/>
      <c r="F676" s="7"/>
      <c r="P676" s="7"/>
      <c r="Q676" s="7"/>
      <c r="AA676" s="7"/>
      <c r="AB676" s="7"/>
    </row>
    <row r="677" spans="5:28" x14ac:dyDescent="0.2">
      <c r="E677" s="7"/>
      <c r="F677" s="7"/>
      <c r="P677" s="7"/>
      <c r="Q677" s="7"/>
      <c r="AA677" s="7"/>
      <c r="AB677" s="7"/>
    </row>
    <row r="678" spans="5:28" x14ac:dyDescent="0.2">
      <c r="E678" s="7"/>
      <c r="F678" s="7"/>
      <c r="P678" s="7"/>
      <c r="Q678" s="7"/>
      <c r="AA678" s="7"/>
      <c r="AB678" s="7"/>
    </row>
    <row r="679" spans="5:28" x14ac:dyDescent="0.2">
      <c r="E679" s="7"/>
      <c r="F679" s="7"/>
      <c r="P679" s="7"/>
      <c r="Q679" s="7"/>
      <c r="AA679" s="7"/>
      <c r="AB679" s="7"/>
    </row>
    <row r="680" spans="5:28" x14ac:dyDescent="0.2">
      <c r="E680" s="7"/>
      <c r="F680" s="7"/>
      <c r="P680" s="7"/>
      <c r="Q680" s="7"/>
      <c r="AA680" s="7"/>
      <c r="AB680" s="7"/>
    </row>
    <row r="681" spans="5:28" x14ac:dyDescent="0.2">
      <c r="E681" s="7"/>
      <c r="F681" s="7"/>
      <c r="P681" s="7"/>
      <c r="Q681" s="7"/>
      <c r="AA681" s="7"/>
      <c r="AB681" s="7"/>
    </row>
    <row r="682" spans="5:28" x14ac:dyDescent="0.2">
      <c r="E682" s="7"/>
      <c r="F682" s="7"/>
      <c r="P682" s="7"/>
      <c r="Q682" s="7"/>
      <c r="AA682" s="7"/>
      <c r="AB682" s="7"/>
    </row>
    <row r="683" spans="5:28" x14ac:dyDescent="0.2">
      <c r="E683" s="7"/>
      <c r="F683" s="7"/>
      <c r="P683" s="7"/>
      <c r="Q683" s="7"/>
      <c r="AA683" s="7"/>
      <c r="AB683" s="7"/>
    </row>
    <row r="684" spans="5:28" x14ac:dyDescent="0.2">
      <c r="E684" s="7"/>
      <c r="F684" s="7"/>
      <c r="P684" s="7"/>
      <c r="Q684" s="7"/>
      <c r="AA684" s="7"/>
      <c r="AB684" s="7"/>
    </row>
    <row r="685" spans="5:28" x14ac:dyDescent="0.2">
      <c r="E685" s="7"/>
      <c r="F685" s="7"/>
      <c r="P685" s="7"/>
      <c r="Q685" s="7"/>
      <c r="AA685" s="7"/>
      <c r="AB685" s="7"/>
    </row>
    <row r="686" spans="5:28" x14ac:dyDescent="0.2">
      <c r="E686" s="7"/>
      <c r="F686" s="7"/>
      <c r="P686" s="7"/>
      <c r="Q686" s="7"/>
      <c r="AA686" s="7"/>
      <c r="AB686" s="7"/>
    </row>
    <row r="687" spans="5:28" x14ac:dyDescent="0.2">
      <c r="E687" s="7"/>
      <c r="F687" s="7"/>
      <c r="P687" s="7"/>
      <c r="Q687" s="7"/>
      <c r="AA687" s="7"/>
      <c r="AB687" s="7"/>
    </row>
    <row r="688" spans="5:28" x14ac:dyDescent="0.2">
      <c r="E688" s="7"/>
      <c r="F688" s="7"/>
      <c r="P688" s="7"/>
      <c r="Q688" s="7"/>
      <c r="AA688" s="7"/>
      <c r="AB688" s="7"/>
    </row>
    <row r="689" spans="5:28" x14ac:dyDescent="0.2">
      <c r="E689" s="7"/>
      <c r="F689" s="7"/>
      <c r="P689" s="7"/>
      <c r="Q689" s="7"/>
      <c r="AA689" s="7"/>
      <c r="AB689" s="7"/>
    </row>
    <row r="690" spans="5:28" x14ac:dyDescent="0.2">
      <c r="E690" s="7"/>
      <c r="F690" s="7"/>
      <c r="P690" s="7"/>
      <c r="Q690" s="7"/>
      <c r="AA690" s="7"/>
      <c r="AB690" s="7"/>
    </row>
    <row r="691" spans="5:28" x14ac:dyDescent="0.2">
      <c r="E691" s="7"/>
      <c r="F691" s="7"/>
      <c r="P691" s="7"/>
      <c r="Q691" s="7"/>
      <c r="AA691" s="7"/>
      <c r="AB691" s="7"/>
    </row>
    <row r="692" spans="5:28" x14ac:dyDescent="0.2">
      <c r="E692" s="7"/>
      <c r="F692" s="7"/>
      <c r="P692" s="7"/>
      <c r="Q692" s="7"/>
      <c r="AA692" s="7"/>
      <c r="AB692" s="7"/>
    </row>
    <row r="693" spans="5:28" x14ac:dyDescent="0.2">
      <c r="E693" s="7"/>
      <c r="F693" s="7"/>
      <c r="P693" s="7"/>
      <c r="Q693" s="7"/>
      <c r="AA693" s="7"/>
      <c r="AB693" s="7"/>
    </row>
    <row r="694" spans="5:28" x14ac:dyDescent="0.2">
      <c r="E694" s="7"/>
      <c r="F694" s="7"/>
      <c r="P694" s="7"/>
      <c r="Q694" s="7"/>
      <c r="AA694" s="7"/>
      <c r="AB694" s="7"/>
    </row>
    <row r="695" spans="5:28" x14ac:dyDescent="0.2">
      <c r="E695" s="7"/>
      <c r="F695" s="7"/>
      <c r="P695" s="7"/>
      <c r="Q695" s="7"/>
      <c r="AA695" s="7"/>
      <c r="AB695" s="7"/>
    </row>
    <row r="696" spans="5:28" x14ac:dyDescent="0.2">
      <c r="E696" s="7"/>
      <c r="F696" s="7"/>
      <c r="P696" s="7"/>
      <c r="Q696" s="7"/>
      <c r="AA696" s="7"/>
      <c r="AB696" s="7"/>
    </row>
    <row r="697" spans="5:28" x14ac:dyDescent="0.2">
      <c r="E697" s="7"/>
      <c r="F697" s="7"/>
      <c r="P697" s="7"/>
      <c r="Q697" s="7"/>
      <c r="AA697" s="7"/>
      <c r="AB697" s="7"/>
    </row>
    <row r="698" spans="5:28" x14ac:dyDescent="0.2">
      <c r="E698" s="7"/>
      <c r="F698" s="7"/>
      <c r="P698" s="7"/>
      <c r="Q698" s="7"/>
      <c r="AA698" s="7"/>
      <c r="AB698" s="7"/>
    </row>
    <row r="699" spans="5:28" x14ac:dyDescent="0.2">
      <c r="E699" s="7"/>
      <c r="F699" s="7"/>
      <c r="P699" s="7"/>
      <c r="Q699" s="7"/>
      <c r="AA699" s="7"/>
      <c r="AB699" s="7"/>
    </row>
    <row r="700" spans="5:28" x14ac:dyDescent="0.2">
      <c r="E700" s="7"/>
      <c r="F700" s="7"/>
      <c r="P700" s="7"/>
      <c r="Q700" s="7"/>
      <c r="AA700" s="7"/>
      <c r="AB700" s="7"/>
    </row>
    <row r="701" spans="5:28" x14ac:dyDescent="0.2">
      <c r="E701" s="7"/>
      <c r="F701" s="7"/>
      <c r="P701" s="7"/>
      <c r="Q701" s="7"/>
      <c r="AA701" s="7"/>
      <c r="AB701" s="7"/>
    </row>
    <row r="702" spans="5:28" x14ac:dyDescent="0.2">
      <c r="E702" s="7"/>
      <c r="F702" s="7"/>
      <c r="P702" s="7"/>
      <c r="Q702" s="7"/>
      <c r="AA702" s="7"/>
      <c r="AB702" s="7"/>
    </row>
    <row r="703" spans="5:28" x14ac:dyDescent="0.2">
      <c r="E703" s="7"/>
      <c r="F703" s="7"/>
      <c r="P703" s="7"/>
      <c r="Q703" s="7"/>
      <c r="AA703" s="7"/>
      <c r="AB703" s="7"/>
    </row>
    <row r="704" spans="5:28" x14ac:dyDescent="0.2">
      <c r="E704" s="7"/>
      <c r="F704" s="7"/>
      <c r="P704" s="7"/>
      <c r="Q704" s="7"/>
      <c r="AA704" s="7"/>
      <c r="AB704" s="7"/>
    </row>
    <row r="705" spans="5:28" x14ac:dyDescent="0.2">
      <c r="E705" s="7"/>
      <c r="F705" s="7"/>
      <c r="P705" s="7"/>
      <c r="Q705" s="7"/>
      <c r="AA705" s="7"/>
      <c r="AB705" s="7"/>
    </row>
    <row r="706" spans="5:28" x14ac:dyDescent="0.2">
      <c r="E706" s="7"/>
      <c r="F706" s="7"/>
      <c r="P706" s="7"/>
      <c r="Q706" s="7"/>
      <c r="AA706" s="7"/>
      <c r="AB706" s="7"/>
    </row>
    <row r="707" spans="5:28" x14ac:dyDescent="0.2">
      <c r="E707" s="7"/>
      <c r="F707" s="7"/>
      <c r="P707" s="7"/>
      <c r="Q707" s="7"/>
      <c r="AA707" s="7"/>
      <c r="AB707" s="7"/>
    </row>
    <row r="708" spans="5:28" x14ac:dyDescent="0.2">
      <c r="E708" s="7"/>
      <c r="F708" s="7"/>
      <c r="P708" s="7"/>
      <c r="Q708" s="7"/>
      <c r="AA708" s="7"/>
      <c r="AB708" s="7"/>
    </row>
    <row r="709" spans="5:28" x14ac:dyDescent="0.2">
      <c r="E709" s="7"/>
      <c r="F709" s="7"/>
      <c r="P709" s="7"/>
      <c r="Q709" s="7"/>
      <c r="AA709" s="7"/>
      <c r="AB709" s="7"/>
    </row>
    <row r="710" spans="5:28" x14ac:dyDescent="0.2">
      <c r="E710" s="7"/>
      <c r="F710" s="7"/>
      <c r="P710" s="7"/>
      <c r="Q710" s="7"/>
      <c r="AA710" s="7"/>
      <c r="AB710" s="7"/>
    </row>
    <row r="711" spans="5:28" x14ac:dyDescent="0.2">
      <c r="E711" s="7"/>
      <c r="F711" s="7"/>
      <c r="P711" s="7"/>
      <c r="Q711" s="7"/>
      <c r="AA711" s="7"/>
      <c r="AB711" s="7"/>
    </row>
    <row r="712" spans="5:28" x14ac:dyDescent="0.2">
      <c r="E712" s="7"/>
      <c r="F712" s="7"/>
      <c r="P712" s="7"/>
      <c r="Q712" s="7"/>
      <c r="AA712" s="7"/>
      <c r="AB712" s="7"/>
    </row>
    <row r="713" spans="5:28" x14ac:dyDescent="0.2">
      <c r="E713" s="7"/>
      <c r="F713" s="7"/>
      <c r="P713" s="7"/>
      <c r="Q713" s="7"/>
      <c r="AA713" s="7"/>
      <c r="AB713" s="7"/>
    </row>
    <row r="714" spans="5:28" x14ac:dyDescent="0.2">
      <c r="E714" s="7"/>
      <c r="F714" s="7"/>
      <c r="P714" s="7"/>
      <c r="Q714" s="7"/>
      <c r="AA714" s="7"/>
      <c r="AB714" s="7"/>
    </row>
    <row r="715" spans="5:28" x14ac:dyDescent="0.2">
      <c r="E715" s="7"/>
      <c r="F715" s="7"/>
      <c r="P715" s="7"/>
      <c r="Q715" s="7"/>
      <c r="AA715" s="7"/>
      <c r="AB715" s="7"/>
    </row>
    <row r="716" spans="5:28" x14ac:dyDescent="0.2">
      <c r="E716" s="7"/>
      <c r="F716" s="7"/>
      <c r="P716" s="7"/>
      <c r="Q716" s="7"/>
      <c r="AA716" s="7"/>
      <c r="AB716" s="7"/>
    </row>
    <row r="717" spans="5:28" x14ac:dyDescent="0.2">
      <c r="E717" s="7"/>
      <c r="F717" s="7"/>
      <c r="P717" s="7"/>
      <c r="Q717" s="7"/>
      <c r="AA717" s="7"/>
      <c r="AB717" s="7"/>
    </row>
    <row r="718" spans="5:28" x14ac:dyDescent="0.2">
      <c r="E718" s="7"/>
      <c r="F718" s="7"/>
      <c r="P718" s="7"/>
      <c r="Q718" s="7"/>
      <c r="AA718" s="7"/>
      <c r="AB718" s="7"/>
    </row>
    <row r="719" spans="5:28" x14ac:dyDescent="0.2">
      <c r="E719" s="7"/>
      <c r="F719" s="7"/>
      <c r="P719" s="7"/>
      <c r="Q719" s="7"/>
      <c r="AA719" s="7"/>
      <c r="AB719" s="7"/>
    </row>
    <row r="720" spans="5:28" x14ac:dyDescent="0.2">
      <c r="E720" s="7"/>
      <c r="F720" s="7"/>
      <c r="P720" s="7"/>
      <c r="Q720" s="7"/>
      <c r="AA720" s="7"/>
      <c r="AB720" s="7"/>
    </row>
    <row r="721" spans="5:28" x14ac:dyDescent="0.2">
      <c r="E721" s="7"/>
      <c r="F721" s="7"/>
      <c r="P721" s="7"/>
      <c r="Q721" s="7"/>
      <c r="AA721" s="7"/>
      <c r="AB721" s="7"/>
    </row>
    <row r="722" spans="5:28" x14ac:dyDescent="0.2">
      <c r="E722" s="7"/>
      <c r="F722" s="7"/>
      <c r="P722" s="7"/>
      <c r="Q722" s="7"/>
      <c r="AA722" s="7"/>
      <c r="AB722" s="7"/>
    </row>
    <row r="723" spans="5:28" x14ac:dyDescent="0.2">
      <c r="E723" s="7"/>
      <c r="F723" s="7"/>
      <c r="P723" s="7"/>
      <c r="Q723" s="7"/>
      <c r="AA723" s="7"/>
      <c r="AB723" s="7"/>
    </row>
    <row r="724" spans="5:28" x14ac:dyDescent="0.2">
      <c r="E724" s="7"/>
      <c r="F724" s="7"/>
      <c r="P724" s="7"/>
      <c r="Q724" s="7"/>
      <c r="AA724" s="7"/>
      <c r="AB724" s="7"/>
    </row>
    <row r="725" spans="5:28" x14ac:dyDescent="0.2">
      <c r="E725" s="7"/>
      <c r="F725" s="7"/>
      <c r="P725" s="7"/>
      <c r="Q725" s="7"/>
      <c r="AA725" s="7"/>
      <c r="AB725" s="7"/>
    </row>
    <row r="726" spans="5:28" x14ac:dyDescent="0.2">
      <c r="E726" s="7"/>
      <c r="F726" s="7"/>
      <c r="P726" s="7"/>
      <c r="Q726" s="7"/>
      <c r="AA726" s="7"/>
      <c r="AB726" s="7"/>
    </row>
    <row r="727" spans="5:28" x14ac:dyDescent="0.2">
      <c r="E727" s="7"/>
      <c r="F727" s="7"/>
      <c r="P727" s="7"/>
      <c r="Q727" s="7"/>
      <c r="AA727" s="7"/>
      <c r="AB727" s="7"/>
    </row>
    <row r="728" spans="5:28" x14ac:dyDescent="0.2">
      <c r="E728" s="7"/>
      <c r="F728" s="7"/>
      <c r="P728" s="7"/>
      <c r="Q728" s="7"/>
      <c r="AA728" s="7"/>
      <c r="AB728" s="7"/>
    </row>
    <row r="729" spans="5:28" x14ac:dyDescent="0.2">
      <c r="E729" s="7"/>
      <c r="F729" s="7"/>
      <c r="P729" s="7"/>
      <c r="Q729" s="7"/>
      <c r="AA729" s="7"/>
      <c r="AB729" s="7"/>
    </row>
    <row r="730" spans="5:28" x14ac:dyDescent="0.2">
      <c r="E730" s="7"/>
      <c r="F730" s="7"/>
      <c r="P730" s="7"/>
      <c r="Q730" s="7"/>
      <c r="AA730" s="7"/>
      <c r="AB730" s="7"/>
    </row>
    <row r="731" spans="5:28" x14ac:dyDescent="0.2">
      <c r="E731" s="7"/>
      <c r="F731" s="7"/>
      <c r="P731" s="7"/>
      <c r="Q731" s="7"/>
      <c r="AA731" s="7"/>
      <c r="AB731" s="7"/>
    </row>
    <row r="732" spans="5:28" x14ac:dyDescent="0.2">
      <c r="E732" s="7"/>
      <c r="F732" s="7"/>
      <c r="P732" s="7"/>
      <c r="Q732" s="7"/>
      <c r="AA732" s="7"/>
      <c r="AB732" s="7"/>
    </row>
    <row r="733" spans="5:28" x14ac:dyDescent="0.2">
      <c r="E733" s="7"/>
      <c r="F733" s="7"/>
      <c r="P733" s="7"/>
      <c r="Q733" s="7"/>
      <c r="AA733" s="7"/>
      <c r="AB733" s="7"/>
    </row>
    <row r="734" spans="5:28" x14ac:dyDescent="0.2">
      <c r="E734" s="7"/>
      <c r="F734" s="7"/>
      <c r="P734" s="7"/>
      <c r="Q734" s="7"/>
      <c r="AA734" s="7"/>
      <c r="AB734" s="7"/>
    </row>
    <row r="735" spans="5:28" x14ac:dyDescent="0.2">
      <c r="E735" s="7"/>
      <c r="F735" s="7"/>
      <c r="P735" s="7"/>
      <c r="Q735" s="7"/>
      <c r="AA735" s="7"/>
      <c r="AB735" s="7"/>
    </row>
    <row r="736" spans="5:28" x14ac:dyDescent="0.2">
      <c r="E736" s="7"/>
      <c r="F736" s="7"/>
      <c r="P736" s="7"/>
      <c r="Q736" s="7"/>
      <c r="AA736" s="7"/>
      <c r="AB736" s="7"/>
    </row>
    <row r="737" spans="5:28" x14ac:dyDescent="0.2">
      <c r="E737" s="7"/>
      <c r="F737" s="7"/>
      <c r="P737" s="7"/>
      <c r="Q737" s="7"/>
      <c r="AA737" s="7"/>
      <c r="AB737" s="7"/>
    </row>
    <row r="738" spans="5:28" x14ac:dyDescent="0.2">
      <c r="E738" s="7"/>
      <c r="F738" s="7"/>
      <c r="P738" s="7"/>
      <c r="Q738" s="7"/>
      <c r="AA738" s="7"/>
      <c r="AB738" s="7"/>
    </row>
    <row r="739" spans="5:28" x14ac:dyDescent="0.2">
      <c r="E739" s="7"/>
      <c r="F739" s="7"/>
      <c r="P739" s="7"/>
      <c r="Q739" s="7"/>
      <c r="AA739" s="7"/>
      <c r="AB739" s="7"/>
    </row>
    <row r="740" spans="5:28" x14ac:dyDescent="0.2">
      <c r="E740" s="7"/>
      <c r="F740" s="7"/>
      <c r="P740" s="7"/>
      <c r="Q740" s="7"/>
      <c r="AA740" s="7"/>
      <c r="AB740" s="7"/>
    </row>
    <row r="741" spans="5:28" x14ac:dyDescent="0.2">
      <c r="E741" s="7"/>
      <c r="F741" s="7"/>
      <c r="P741" s="7"/>
      <c r="Q741" s="7"/>
      <c r="AA741" s="7"/>
      <c r="AB741" s="7"/>
    </row>
    <row r="742" spans="5:28" x14ac:dyDescent="0.2">
      <c r="E742" s="7"/>
      <c r="F742" s="7"/>
      <c r="P742" s="7"/>
      <c r="Q742" s="7"/>
      <c r="AA742" s="7"/>
      <c r="AB742" s="7"/>
    </row>
    <row r="743" spans="5:28" x14ac:dyDescent="0.2">
      <c r="E743" s="7"/>
      <c r="F743" s="7"/>
      <c r="P743" s="7"/>
      <c r="Q743" s="7"/>
      <c r="AA743" s="7"/>
      <c r="AB743" s="7"/>
    </row>
    <row r="744" spans="5:28" x14ac:dyDescent="0.2">
      <c r="E744" s="7"/>
      <c r="F744" s="7"/>
      <c r="P744" s="7"/>
      <c r="Q744" s="7"/>
      <c r="AA744" s="7"/>
      <c r="AB744" s="7"/>
    </row>
    <row r="745" spans="5:28" x14ac:dyDescent="0.2">
      <c r="E745" s="7"/>
      <c r="F745" s="7"/>
      <c r="P745" s="7"/>
      <c r="Q745" s="7"/>
      <c r="AA745" s="7"/>
      <c r="AB745" s="7"/>
    </row>
    <row r="746" spans="5:28" x14ac:dyDescent="0.2">
      <c r="E746" s="7"/>
      <c r="F746" s="7"/>
      <c r="P746" s="7"/>
      <c r="Q746" s="7"/>
      <c r="AA746" s="7"/>
      <c r="AB746" s="7"/>
    </row>
    <row r="747" spans="5:28" x14ac:dyDescent="0.2">
      <c r="E747" s="7"/>
      <c r="F747" s="7"/>
      <c r="P747" s="7"/>
      <c r="Q747" s="7"/>
      <c r="AA747" s="7"/>
      <c r="AB747" s="7"/>
    </row>
    <row r="748" spans="5:28" x14ac:dyDescent="0.2">
      <c r="E748" s="7"/>
      <c r="F748" s="7"/>
      <c r="P748" s="7"/>
      <c r="Q748" s="7"/>
      <c r="AA748" s="7"/>
      <c r="AB748" s="7"/>
    </row>
    <row r="749" spans="5:28" x14ac:dyDescent="0.2">
      <c r="E749" s="7"/>
      <c r="F749" s="7"/>
      <c r="P749" s="7"/>
      <c r="Q749" s="7"/>
      <c r="AA749" s="7"/>
      <c r="AB749" s="7"/>
    </row>
    <row r="750" spans="5:28" x14ac:dyDescent="0.2">
      <c r="E750" s="7"/>
      <c r="F750" s="7"/>
      <c r="P750" s="7"/>
      <c r="Q750" s="7"/>
      <c r="AA750" s="7"/>
      <c r="AB750" s="7"/>
    </row>
    <row r="751" spans="5:28" x14ac:dyDescent="0.2">
      <c r="E751" s="7"/>
      <c r="F751" s="7"/>
      <c r="P751" s="7"/>
      <c r="Q751" s="7"/>
      <c r="AA751" s="7"/>
      <c r="AB751" s="7"/>
    </row>
    <row r="752" spans="5:28" x14ac:dyDescent="0.2">
      <c r="E752" s="7"/>
      <c r="F752" s="7"/>
      <c r="P752" s="7"/>
      <c r="Q752" s="7"/>
      <c r="AA752" s="7"/>
      <c r="AB752" s="7"/>
    </row>
    <row r="753" spans="5:28" x14ac:dyDescent="0.2">
      <c r="E753" s="7"/>
      <c r="F753" s="7"/>
      <c r="P753" s="7"/>
      <c r="Q753" s="7"/>
      <c r="AA753" s="7"/>
      <c r="AB753" s="7"/>
    </row>
    <row r="754" spans="5:28" x14ac:dyDescent="0.2">
      <c r="E754" s="7"/>
      <c r="F754" s="7"/>
      <c r="P754" s="7"/>
      <c r="Q754" s="7"/>
      <c r="AA754" s="7"/>
      <c r="AB754" s="7"/>
    </row>
    <row r="755" spans="5:28" x14ac:dyDescent="0.2">
      <c r="E755" s="7"/>
      <c r="F755" s="7"/>
      <c r="P755" s="7"/>
      <c r="Q755" s="7"/>
      <c r="AA755" s="7"/>
      <c r="AB755" s="7"/>
    </row>
    <row r="756" spans="5:28" x14ac:dyDescent="0.2">
      <c r="E756" s="7"/>
      <c r="F756" s="7"/>
      <c r="P756" s="7"/>
      <c r="Q756" s="7"/>
      <c r="AA756" s="7"/>
      <c r="AB756" s="7"/>
    </row>
    <row r="757" spans="5:28" x14ac:dyDescent="0.2">
      <c r="E757" s="7"/>
      <c r="F757" s="7"/>
      <c r="P757" s="7"/>
      <c r="Q757" s="7"/>
      <c r="AA757" s="7"/>
      <c r="AB757" s="7"/>
    </row>
    <row r="758" spans="5:28" x14ac:dyDescent="0.2">
      <c r="E758" s="7"/>
      <c r="F758" s="7"/>
      <c r="P758" s="7"/>
      <c r="Q758" s="7"/>
      <c r="AA758" s="7"/>
      <c r="AB758" s="7"/>
    </row>
    <row r="759" spans="5:28" x14ac:dyDescent="0.2">
      <c r="E759" s="7"/>
      <c r="F759" s="7"/>
      <c r="P759" s="7"/>
      <c r="Q759" s="7"/>
      <c r="AA759" s="7"/>
      <c r="AB759" s="7"/>
    </row>
    <row r="760" spans="5:28" x14ac:dyDescent="0.2">
      <c r="E760" s="7"/>
      <c r="F760" s="7"/>
      <c r="P760" s="7"/>
      <c r="Q760" s="7"/>
      <c r="AA760" s="7"/>
      <c r="AB760" s="7"/>
    </row>
    <row r="761" spans="5:28" x14ac:dyDescent="0.2">
      <c r="E761" s="7"/>
      <c r="F761" s="7"/>
      <c r="P761" s="7"/>
      <c r="Q761" s="7"/>
      <c r="AA761" s="7"/>
      <c r="AB761" s="7"/>
    </row>
    <row r="762" spans="5:28" x14ac:dyDescent="0.2">
      <c r="E762" s="7"/>
      <c r="F762" s="7"/>
      <c r="P762" s="7"/>
      <c r="Q762" s="7"/>
      <c r="AA762" s="7"/>
      <c r="AB762" s="7"/>
    </row>
    <row r="763" spans="5:28" x14ac:dyDescent="0.2">
      <c r="E763" s="7"/>
      <c r="F763" s="7"/>
      <c r="P763" s="7"/>
      <c r="Q763" s="7"/>
      <c r="AA763" s="7"/>
      <c r="AB763" s="7"/>
    </row>
    <row r="764" spans="5:28" x14ac:dyDescent="0.2">
      <c r="E764" s="7"/>
      <c r="F764" s="7"/>
      <c r="P764" s="7"/>
      <c r="Q764" s="7"/>
      <c r="AA764" s="7"/>
      <c r="AB764" s="7"/>
    </row>
    <row r="765" spans="5:28" x14ac:dyDescent="0.2">
      <c r="E765" s="7"/>
      <c r="F765" s="7"/>
      <c r="P765" s="7"/>
      <c r="Q765" s="7"/>
      <c r="AA765" s="7"/>
      <c r="AB765" s="7"/>
    </row>
    <row r="766" spans="5:28" x14ac:dyDescent="0.2">
      <c r="E766" s="7"/>
      <c r="F766" s="7"/>
      <c r="P766" s="7"/>
      <c r="Q766" s="7"/>
      <c r="AA766" s="7"/>
      <c r="AB766" s="7"/>
    </row>
    <row r="767" spans="5:28" x14ac:dyDescent="0.2">
      <c r="E767" s="7"/>
      <c r="F767" s="7"/>
      <c r="P767" s="7"/>
      <c r="Q767" s="7"/>
      <c r="AA767" s="7"/>
      <c r="AB767" s="7"/>
    </row>
    <row r="768" spans="5:28" x14ac:dyDescent="0.2">
      <c r="E768" s="7"/>
      <c r="F768" s="7"/>
      <c r="P768" s="7"/>
      <c r="Q768" s="7"/>
      <c r="AA768" s="7"/>
      <c r="AB768" s="7"/>
    </row>
    <row r="769" spans="5:28" x14ac:dyDescent="0.2">
      <c r="E769" s="7"/>
      <c r="F769" s="7"/>
      <c r="P769" s="7"/>
      <c r="Q769" s="7"/>
      <c r="AA769" s="7"/>
      <c r="AB769" s="7"/>
    </row>
    <row r="770" spans="5:28" x14ac:dyDescent="0.2">
      <c r="E770" s="7"/>
      <c r="F770" s="7"/>
      <c r="P770" s="7"/>
      <c r="Q770" s="7"/>
      <c r="AA770" s="7"/>
      <c r="AB770" s="7"/>
    </row>
    <row r="771" spans="5:28" x14ac:dyDescent="0.2">
      <c r="E771" s="7"/>
      <c r="F771" s="7"/>
      <c r="P771" s="7"/>
      <c r="Q771" s="7"/>
      <c r="AA771" s="7"/>
      <c r="AB771" s="7"/>
    </row>
    <row r="772" spans="5:28" x14ac:dyDescent="0.2">
      <c r="E772" s="7"/>
      <c r="F772" s="7"/>
      <c r="P772" s="7"/>
      <c r="Q772" s="7"/>
      <c r="AA772" s="7"/>
      <c r="AB772" s="7"/>
    </row>
    <row r="773" spans="5:28" x14ac:dyDescent="0.2">
      <c r="E773" s="7"/>
      <c r="F773" s="7"/>
      <c r="P773" s="7"/>
      <c r="Q773" s="7"/>
      <c r="AA773" s="7"/>
      <c r="AB773" s="7"/>
    </row>
    <row r="774" spans="5:28" x14ac:dyDescent="0.2">
      <c r="E774" s="7"/>
      <c r="F774" s="7"/>
      <c r="P774" s="7"/>
      <c r="Q774" s="7"/>
      <c r="AA774" s="7"/>
      <c r="AB774" s="7"/>
    </row>
    <row r="775" spans="5:28" x14ac:dyDescent="0.2">
      <c r="E775" s="7"/>
      <c r="F775" s="7"/>
      <c r="P775" s="7"/>
      <c r="Q775" s="7"/>
      <c r="AA775" s="7"/>
      <c r="AB775" s="7"/>
    </row>
    <row r="776" spans="5:28" x14ac:dyDescent="0.2">
      <c r="E776" s="7"/>
      <c r="F776" s="7"/>
      <c r="P776" s="7"/>
      <c r="Q776" s="7"/>
      <c r="AA776" s="7"/>
      <c r="AB776" s="7"/>
    </row>
    <row r="777" spans="5:28" x14ac:dyDescent="0.2">
      <c r="E777" s="7"/>
      <c r="F777" s="7"/>
      <c r="P777" s="7"/>
      <c r="Q777" s="7"/>
      <c r="AA777" s="7"/>
      <c r="AB777" s="7"/>
    </row>
    <row r="778" spans="5:28" x14ac:dyDescent="0.2">
      <c r="E778" s="7"/>
      <c r="F778" s="7"/>
      <c r="P778" s="7"/>
      <c r="Q778" s="7"/>
      <c r="AA778" s="7"/>
      <c r="AB778" s="7"/>
    </row>
    <row r="779" spans="5:28" x14ac:dyDescent="0.2">
      <c r="E779" s="7"/>
      <c r="F779" s="7"/>
      <c r="P779" s="7"/>
      <c r="Q779" s="7"/>
      <c r="AA779" s="7"/>
      <c r="AB779" s="7"/>
    </row>
    <row r="780" spans="5:28" x14ac:dyDescent="0.2">
      <c r="E780" s="7"/>
      <c r="F780" s="7"/>
      <c r="P780" s="7"/>
      <c r="Q780" s="7"/>
      <c r="AA780" s="7"/>
      <c r="AB780" s="7"/>
    </row>
    <row r="781" spans="5:28" x14ac:dyDescent="0.2">
      <c r="E781" s="7"/>
      <c r="F781" s="7"/>
      <c r="P781" s="7"/>
      <c r="Q781" s="7"/>
      <c r="AA781" s="7"/>
      <c r="AB781" s="7"/>
    </row>
    <row r="782" spans="5:28" x14ac:dyDescent="0.2">
      <c r="E782" s="7"/>
      <c r="F782" s="7"/>
      <c r="P782" s="7"/>
      <c r="Q782" s="7"/>
      <c r="AA782" s="7"/>
      <c r="AB782" s="7"/>
    </row>
    <row r="783" spans="5:28" x14ac:dyDescent="0.2">
      <c r="E783" s="7"/>
      <c r="F783" s="7"/>
      <c r="P783" s="7"/>
      <c r="Q783" s="7"/>
      <c r="AA783" s="7"/>
      <c r="AB783" s="7"/>
    </row>
    <row r="784" spans="5:28" x14ac:dyDescent="0.2">
      <c r="E784" s="7"/>
      <c r="F784" s="7"/>
      <c r="P784" s="7"/>
      <c r="Q784" s="7"/>
      <c r="AA784" s="7"/>
      <c r="AB784" s="7"/>
    </row>
    <row r="785" spans="5:28" x14ac:dyDescent="0.2">
      <c r="E785" s="7"/>
      <c r="F785" s="7"/>
      <c r="P785" s="7"/>
      <c r="Q785" s="7"/>
      <c r="AA785" s="7"/>
      <c r="AB785" s="7"/>
    </row>
    <row r="786" spans="5:28" x14ac:dyDescent="0.2">
      <c r="E786" s="7"/>
      <c r="F786" s="7"/>
      <c r="P786" s="7"/>
      <c r="Q786" s="7"/>
      <c r="AA786" s="7"/>
      <c r="AB786" s="7"/>
    </row>
    <row r="787" spans="5:28" x14ac:dyDescent="0.2">
      <c r="E787" s="7"/>
      <c r="F787" s="7"/>
      <c r="P787" s="7"/>
      <c r="Q787" s="7"/>
      <c r="AA787" s="7"/>
      <c r="AB787" s="7"/>
    </row>
    <row r="788" spans="5:28" x14ac:dyDescent="0.2">
      <c r="E788" s="7"/>
      <c r="F788" s="7"/>
      <c r="P788" s="7"/>
      <c r="Q788" s="7"/>
      <c r="AA788" s="7"/>
      <c r="AB788" s="7"/>
    </row>
    <row r="789" spans="5:28" x14ac:dyDescent="0.2">
      <c r="E789" s="7"/>
      <c r="F789" s="7"/>
      <c r="P789" s="7"/>
      <c r="Q789" s="7"/>
      <c r="AA789" s="7"/>
      <c r="AB789" s="7"/>
    </row>
    <row r="790" spans="5:28" x14ac:dyDescent="0.2">
      <c r="E790" s="7"/>
      <c r="F790" s="7"/>
      <c r="P790" s="7"/>
      <c r="Q790" s="7"/>
      <c r="AA790" s="7"/>
      <c r="AB790" s="7"/>
    </row>
    <row r="791" spans="5:28" x14ac:dyDescent="0.2">
      <c r="E791" s="7"/>
      <c r="F791" s="7"/>
      <c r="P791" s="7"/>
      <c r="Q791" s="7"/>
      <c r="AA791" s="7"/>
      <c r="AB791" s="7"/>
    </row>
    <row r="792" spans="5:28" x14ac:dyDescent="0.2">
      <c r="E792" s="7"/>
      <c r="F792" s="7"/>
      <c r="P792" s="7"/>
      <c r="Q792" s="7"/>
      <c r="AA792" s="7"/>
      <c r="AB792" s="7"/>
    </row>
    <row r="793" spans="5:28" x14ac:dyDescent="0.2">
      <c r="E793" s="7"/>
      <c r="F793" s="7"/>
      <c r="P793" s="7"/>
      <c r="Q793" s="7"/>
      <c r="AA793" s="7"/>
      <c r="AB793" s="7"/>
    </row>
    <row r="794" spans="5:28" x14ac:dyDescent="0.2">
      <c r="E794" s="7"/>
      <c r="F794" s="7"/>
      <c r="P794" s="7"/>
      <c r="Q794" s="7"/>
      <c r="AA794" s="7"/>
      <c r="AB794" s="7"/>
    </row>
    <row r="795" spans="5:28" x14ac:dyDescent="0.2">
      <c r="E795" s="7"/>
      <c r="F795" s="7"/>
      <c r="P795" s="7"/>
      <c r="Q795" s="7"/>
      <c r="AA795" s="7"/>
      <c r="AB795" s="7"/>
    </row>
    <row r="796" spans="5:28" x14ac:dyDescent="0.2">
      <c r="E796" s="7"/>
      <c r="F796" s="7"/>
      <c r="P796" s="7"/>
      <c r="Q796" s="7"/>
      <c r="AA796" s="7"/>
      <c r="AB796" s="7"/>
    </row>
    <row r="797" spans="5:28" x14ac:dyDescent="0.2">
      <c r="E797" s="7"/>
      <c r="F797" s="7"/>
      <c r="P797" s="7"/>
      <c r="Q797" s="7"/>
      <c r="AA797" s="7"/>
      <c r="AB797" s="7"/>
    </row>
    <row r="798" spans="5:28" x14ac:dyDescent="0.2">
      <c r="E798" s="7"/>
      <c r="F798" s="7"/>
      <c r="P798" s="7"/>
      <c r="Q798" s="7"/>
      <c r="AA798" s="7"/>
      <c r="AB798" s="7"/>
    </row>
    <row r="799" spans="5:28" x14ac:dyDescent="0.2">
      <c r="E799" s="7"/>
      <c r="F799" s="7"/>
      <c r="P799" s="7"/>
      <c r="Q799" s="7"/>
      <c r="AA799" s="7"/>
      <c r="AB799" s="7"/>
    </row>
    <row r="800" spans="5:28" x14ac:dyDescent="0.2">
      <c r="E800" s="7"/>
      <c r="F800" s="7"/>
      <c r="P800" s="7"/>
      <c r="Q800" s="7"/>
      <c r="AA800" s="7"/>
      <c r="AB800" s="7"/>
    </row>
    <row r="801" spans="5:28" x14ac:dyDescent="0.2">
      <c r="E801" s="7"/>
      <c r="F801" s="7"/>
      <c r="P801" s="7"/>
      <c r="Q801" s="7"/>
      <c r="AA801" s="7"/>
      <c r="AB801" s="7"/>
    </row>
    <row r="802" spans="5:28" x14ac:dyDescent="0.2">
      <c r="E802" s="7"/>
      <c r="F802" s="7"/>
      <c r="P802" s="7"/>
      <c r="Q802" s="7"/>
      <c r="AA802" s="7"/>
      <c r="AB802" s="7"/>
    </row>
    <row r="803" spans="5:28" x14ac:dyDescent="0.2">
      <c r="E803" s="7"/>
      <c r="F803" s="7"/>
      <c r="P803" s="7"/>
      <c r="Q803" s="7"/>
      <c r="AA803" s="7"/>
      <c r="AB803" s="7"/>
    </row>
    <row r="804" spans="5:28" x14ac:dyDescent="0.2">
      <c r="E804" s="7"/>
      <c r="F804" s="7"/>
      <c r="P804" s="7"/>
      <c r="Q804" s="7"/>
      <c r="AA804" s="7"/>
      <c r="AB804" s="7"/>
    </row>
    <row r="805" spans="5:28" x14ac:dyDescent="0.2">
      <c r="E805" s="7"/>
      <c r="F805" s="7"/>
      <c r="P805" s="7"/>
      <c r="Q805" s="7"/>
      <c r="AA805" s="7"/>
      <c r="AB805" s="7"/>
    </row>
    <row r="806" spans="5:28" x14ac:dyDescent="0.2">
      <c r="E806" s="7"/>
      <c r="F806" s="7"/>
      <c r="P806" s="7"/>
      <c r="Q806" s="7"/>
      <c r="AA806" s="7"/>
      <c r="AB806" s="7"/>
    </row>
    <row r="807" spans="5:28" x14ac:dyDescent="0.2">
      <c r="E807" s="7"/>
      <c r="F807" s="7"/>
      <c r="P807" s="7"/>
      <c r="Q807" s="7"/>
      <c r="AA807" s="7"/>
      <c r="AB807" s="7"/>
    </row>
    <row r="808" spans="5:28" x14ac:dyDescent="0.2">
      <c r="E808" s="7"/>
      <c r="F808" s="7"/>
      <c r="P808" s="7"/>
      <c r="Q808" s="7"/>
      <c r="AA808" s="7"/>
      <c r="AB808" s="7"/>
    </row>
    <row r="809" spans="5:28" x14ac:dyDescent="0.2">
      <c r="E809" s="7"/>
      <c r="F809" s="7"/>
      <c r="P809" s="7"/>
      <c r="Q809" s="7"/>
      <c r="AA809" s="7"/>
      <c r="AB809" s="7"/>
    </row>
    <row r="810" spans="5:28" x14ac:dyDescent="0.2">
      <c r="E810" s="7"/>
      <c r="F810" s="7"/>
      <c r="P810" s="7"/>
      <c r="Q810" s="7"/>
      <c r="AA810" s="7"/>
      <c r="AB810" s="7"/>
    </row>
    <row r="811" spans="5:28" x14ac:dyDescent="0.2">
      <c r="E811" s="7"/>
      <c r="F811" s="7"/>
      <c r="P811" s="7"/>
      <c r="Q811" s="7"/>
      <c r="AA811" s="7"/>
      <c r="AB811" s="7"/>
    </row>
    <row r="812" spans="5:28" x14ac:dyDescent="0.2">
      <c r="E812" s="7"/>
      <c r="F812" s="7"/>
      <c r="P812" s="7"/>
      <c r="Q812" s="7"/>
      <c r="AA812" s="7"/>
      <c r="AB812" s="7"/>
    </row>
    <row r="813" spans="5:28" x14ac:dyDescent="0.2">
      <c r="E813" s="7"/>
      <c r="F813" s="7"/>
      <c r="P813" s="7"/>
      <c r="Q813" s="7"/>
      <c r="AA813" s="7"/>
      <c r="AB813" s="7"/>
    </row>
    <row r="814" spans="5:28" x14ac:dyDescent="0.2">
      <c r="E814" s="7"/>
      <c r="F814" s="7"/>
      <c r="P814" s="7"/>
      <c r="Q814" s="7"/>
      <c r="AA814" s="7"/>
      <c r="AB814" s="7"/>
    </row>
    <row r="815" spans="5:28" x14ac:dyDescent="0.2">
      <c r="E815" s="7"/>
      <c r="F815" s="7"/>
      <c r="P815" s="7"/>
      <c r="Q815" s="7"/>
      <c r="AA815" s="7"/>
      <c r="AB815" s="7"/>
    </row>
    <row r="816" spans="5:28" x14ac:dyDescent="0.2">
      <c r="E816" s="7"/>
      <c r="F816" s="7"/>
      <c r="P816" s="7"/>
      <c r="Q816" s="7"/>
      <c r="AA816" s="7"/>
      <c r="AB816" s="7"/>
    </row>
    <row r="817" spans="5:28" x14ac:dyDescent="0.2">
      <c r="E817" s="7"/>
      <c r="F817" s="7"/>
      <c r="P817" s="7"/>
      <c r="Q817" s="7"/>
      <c r="AA817" s="7"/>
      <c r="AB817" s="7"/>
    </row>
    <row r="818" spans="5:28" x14ac:dyDescent="0.2">
      <c r="E818" s="7"/>
      <c r="F818" s="7"/>
      <c r="P818" s="7"/>
      <c r="Q818" s="7"/>
      <c r="AA818" s="7"/>
      <c r="AB818" s="7"/>
    </row>
    <row r="819" spans="5:28" x14ac:dyDescent="0.2">
      <c r="E819" s="7"/>
      <c r="F819" s="7"/>
      <c r="P819" s="7"/>
      <c r="Q819" s="7"/>
      <c r="AA819" s="7"/>
      <c r="AB819" s="7"/>
    </row>
    <row r="820" spans="5:28" x14ac:dyDescent="0.2">
      <c r="E820" s="7"/>
      <c r="F820" s="7"/>
      <c r="P820" s="7"/>
      <c r="Q820" s="7"/>
      <c r="AA820" s="7"/>
      <c r="AB820" s="7"/>
    </row>
    <row r="821" spans="5:28" x14ac:dyDescent="0.2">
      <c r="E821" s="7"/>
      <c r="F821" s="7"/>
      <c r="P821" s="7"/>
      <c r="Q821" s="7"/>
      <c r="AA821" s="7"/>
      <c r="AB821" s="7"/>
    </row>
    <row r="822" spans="5:28" x14ac:dyDescent="0.2">
      <c r="E822" s="7"/>
      <c r="F822" s="7"/>
      <c r="P822" s="7"/>
      <c r="Q822" s="7"/>
      <c r="AA822" s="7"/>
      <c r="AB822" s="7"/>
    </row>
    <row r="823" spans="5:28" x14ac:dyDescent="0.2">
      <c r="E823" s="7"/>
      <c r="F823" s="7"/>
      <c r="P823" s="7"/>
      <c r="Q823" s="7"/>
      <c r="AA823" s="7"/>
      <c r="AB823" s="7"/>
    </row>
    <row r="824" spans="5:28" x14ac:dyDescent="0.2">
      <c r="E824" s="7"/>
      <c r="F824" s="7"/>
      <c r="P824" s="7"/>
      <c r="Q824" s="7"/>
      <c r="AA824" s="7"/>
      <c r="AB824" s="7"/>
    </row>
    <row r="825" spans="5:28" x14ac:dyDescent="0.2">
      <c r="E825" s="7"/>
      <c r="F825" s="7"/>
      <c r="P825" s="7"/>
      <c r="Q825" s="7"/>
      <c r="AA825" s="7"/>
      <c r="AB825" s="7"/>
    </row>
    <row r="826" spans="5:28" x14ac:dyDescent="0.2">
      <c r="E826" s="7"/>
      <c r="F826" s="7"/>
      <c r="P826" s="7"/>
      <c r="Q826" s="7"/>
      <c r="AA826" s="7"/>
      <c r="AB826" s="7"/>
    </row>
    <row r="827" spans="5:28" x14ac:dyDescent="0.2">
      <c r="E827" s="7"/>
      <c r="F827" s="7"/>
      <c r="P827" s="7"/>
      <c r="Q827" s="7"/>
      <c r="AA827" s="7"/>
      <c r="AB827" s="7"/>
    </row>
    <row r="828" spans="5:28" x14ac:dyDescent="0.2">
      <c r="E828" s="7"/>
      <c r="F828" s="7"/>
      <c r="P828" s="7"/>
      <c r="Q828" s="7"/>
      <c r="AA828" s="7"/>
      <c r="AB828" s="7"/>
    </row>
    <row r="829" spans="5:28" x14ac:dyDescent="0.2">
      <c r="E829" s="7"/>
      <c r="F829" s="7"/>
      <c r="P829" s="7"/>
      <c r="Q829" s="7"/>
      <c r="AA829" s="7"/>
      <c r="AB829" s="7"/>
    </row>
    <row r="830" spans="5:28" x14ac:dyDescent="0.2">
      <c r="E830" s="7"/>
      <c r="F830" s="7"/>
      <c r="P830" s="7"/>
      <c r="Q830" s="7"/>
      <c r="AA830" s="7"/>
      <c r="AB830" s="7"/>
    </row>
    <row r="831" spans="5:28" x14ac:dyDescent="0.2">
      <c r="E831" s="7"/>
      <c r="F831" s="7"/>
      <c r="P831" s="7"/>
      <c r="Q831" s="7"/>
      <c r="AA831" s="7"/>
      <c r="AB831" s="7"/>
    </row>
    <row r="832" spans="5:28" x14ac:dyDescent="0.2">
      <c r="E832" s="7"/>
      <c r="F832" s="7"/>
      <c r="P832" s="7"/>
      <c r="Q832" s="7"/>
      <c r="AA832" s="7"/>
      <c r="AB832" s="7"/>
    </row>
    <row r="833" spans="5:28" x14ac:dyDescent="0.2">
      <c r="E833" s="7"/>
      <c r="F833" s="7"/>
      <c r="P833" s="7"/>
      <c r="Q833" s="7"/>
      <c r="AA833" s="7"/>
      <c r="AB833" s="7"/>
    </row>
    <row r="834" spans="5:28" x14ac:dyDescent="0.2">
      <c r="E834" s="7"/>
      <c r="F834" s="7"/>
      <c r="P834" s="7"/>
      <c r="Q834" s="7"/>
      <c r="AA834" s="7"/>
      <c r="AB834" s="7"/>
    </row>
    <row r="835" spans="5:28" x14ac:dyDescent="0.2">
      <c r="E835" s="7"/>
      <c r="F835" s="7"/>
      <c r="P835" s="7"/>
      <c r="Q835" s="7"/>
      <c r="AA835" s="7"/>
      <c r="AB835" s="7"/>
    </row>
    <row r="836" spans="5:28" x14ac:dyDescent="0.2">
      <c r="E836" s="7"/>
      <c r="F836" s="7"/>
      <c r="P836" s="7"/>
      <c r="Q836" s="7"/>
      <c r="AA836" s="7"/>
      <c r="AB836" s="7"/>
    </row>
    <row r="837" spans="5:28" x14ac:dyDescent="0.2">
      <c r="E837" s="7"/>
      <c r="F837" s="7"/>
      <c r="P837" s="7"/>
      <c r="Q837" s="7"/>
      <c r="AA837" s="7"/>
      <c r="AB837" s="7"/>
    </row>
    <row r="838" spans="5:28" x14ac:dyDescent="0.2">
      <c r="E838" s="7"/>
      <c r="F838" s="7"/>
      <c r="P838" s="7"/>
      <c r="Q838" s="7"/>
      <c r="AA838" s="7"/>
      <c r="AB838" s="7"/>
    </row>
    <row r="839" spans="5:28" x14ac:dyDescent="0.2">
      <c r="E839" s="7"/>
      <c r="F839" s="7"/>
      <c r="P839" s="7"/>
      <c r="Q839" s="7"/>
      <c r="AA839" s="7"/>
      <c r="AB839" s="7"/>
    </row>
    <row r="840" spans="5:28" x14ac:dyDescent="0.2">
      <c r="E840" s="7"/>
      <c r="F840" s="7"/>
      <c r="P840" s="7"/>
      <c r="Q840" s="7"/>
      <c r="AA840" s="7"/>
      <c r="AB840" s="7"/>
    </row>
    <row r="841" spans="5:28" x14ac:dyDescent="0.2">
      <c r="E841" s="7"/>
      <c r="F841" s="7"/>
      <c r="P841" s="7"/>
      <c r="Q841" s="7"/>
      <c r="AA841" s="7"/>
      <c r="AB841" s="7"/>
    </row>
    <row r="842" spans="5:28" x14ac:dyDescent="0.2">
      <c r="E842" s="7"/>
      <c r="F842" s="7"/>
      <c r="P842" s="7"/>
      <c r="Q842" s="7"/>
      <c r="AA842" s="7"/>
      <c r="AB842" s="7"/>
    </row>
    <row r="843" spans="5:28" x14ac:dyDescent="0.2">
      <c r="E843" s="7"/>
      <c r="F843" s="7"/>
      <c r="P843" s="7"/>
      <c r="Q843" s="7"/>
      <c r="AA843" s="7"/>
      <c r="AB843" s="7"/>
    </row>
    <row r="844" spans="5:28" x14ac:dyDescent="0.2">
      <c r="E844" s="7"/>
      <c r="F844" s="7"/>
      <c r="P844" s="7"/>
      <c r="Q844" s="7"/>
      <c r="AA844" s="7"/>
      <c r="AB844" s="7"/>
    </row>
    <row r="845" spans="5:28" x14ac:dyDescent="0.2">
      <c r="E845" s="7"/>
      <c r="F845" s="7"/>
      <c r="P845" s="7"/>
      <c r="Q845" s="7"/>
      <c r="AA845" s="7"/>
      <c r="AB845" s="7"/>
    </row>
    <row r="846" spans="5:28" x14ac:dyDescent="0.2">
      <c r="E846" s="7"/>
      <c r="F846" s="7"/>
      <c r="P846" s="7"/>
      <c r="Q846" s="7"/>
      <c r="AA846" s="7"/>
      <c r="AB846" s="7"/>
    </row>
    <row r="847" spans="5:28" x14ac:dyDescent="0.2">
      <c r="E847" s="7"/>
      <c r="F847" s="7"/>
      <c r="P847" s="7"/>
      <c r="Q847" s="7"/>
      <c r="AA847" s="7"/>
      <c r="AB847" s="7"/>
    </row>
    <row r="848" spans="5:28" x14ac:dyDescent="0.2">
      <c r="E848" s="7"/>
      <c r="F848" s="7"/>
      <c r="P848" s="7"/>
      <c r="Q848" s="7"/>
      <c r="AA848" s="7"/>
      <c r="AB848" s="7"/>
    </row>
    <row r="849" spans="5:28" x14ac:dyDescent="0.2">
      <c r="E849" s="7"/>
      <c r="F849" s="7"/>
      <c r="P849" s="7"/>
      <c r="Q849" s="7"/>
      <c r="AA849" s="7"/>
      <c r="AB849" s="7"/>
    </row>
    <row r="850" spans="5:28" x14ac:dyDescent="0.2">
      <c r="E850" s="7"/>
      <c r="F850" s="7"/>
      <c r="P850" s="7"/>
      <c r="Q850" s="7"/>
      <c r="AA850" s="7"/>
      <c r="AB850" s="7"/>
    </row>
    <row r="851" spans="5:28" x14ac:dyDescent="0.2">
      <c r="E851" s="7"/>
      <c r="F851" s="7"/>
      <c r="P851" s="7"/>
      <c r="Q851" s="7"/>
      <c r="AA851" s="7"/>
      <c r="AB851" s="7"/>
    </row>
    <row r="852" spans="5:28" x14ac:dyDescent="0.2">
      <c r="E852" s="7"/>
      <c r="F852" s="7"/>
      <c r="P852" s="7"/>
      <c r="Q852" s="7"/>
      <c r="AA852" s="7"/>
      <c r="AB852" s="7"/>
    </row>
    <row r="853" spans="5:28" x14ac:dyDescent="0.2">
      <c r="E853" s="7"/>
      <c r="F853" s="7"/>
      <c r="P853" s="7"/>
      <c r="Q853" s="7"/>
      <c r="AA853" s="7"/>
      <c r="AB853" s="7"/>
    </row>
    <row r="854" spans="5:28" x14ac:dyDescent="0.2">
      <c r="E854" s="7"/>
      <c r="F854" s="7"/>
      <c r="P854" s="7"/>
      <c r="Q854" s="7"/>
      <c r="AA854" s="7"/>
      <c r="AB854" s="7"/>
    </row>
    <row r="855" spans="5:28" x14ac:dyDescent="0.2">
      <c r="E855" s="7"/>
      <c r="F855" s="7"/>
      <c r="P855" s="7"/>
      <c r="Q855" s="7"/>
      <c r="AA855" s="7"/>
      <c r="AB855" s="7"/>
    </row>
    <row r="856" spans="5:28" x14ac:dyDescent="0.2">
      <c r="E856" s="7"/>
      <c r="F856" s="7"/>
      <c r="P856" s="7"/>
      <c r="Q856" s="7"/>
      <c r="AA856" s="7"/>
      <c r="AB856" s="7"/>
    </row>
    <row r="857" spans="5:28" x14ac:dyDescent="0.2">
      <c r="E857" s="7"/>
      <c r="F857" s="7"/>
      <c r="P857" s="7"/>
      <c r="Q857" s="7"/>
      <c r="AA857" s="7"/>
      <c r="AB857" s="7"/>
    </row>
    <row r="858" spans="5:28" x14ac:dyDescent="0.2">
      <c r="E858" s="7"/>
      <c r="F858" s="7"/>
      <c r="P858" s="7"/>
      <c r="Q858" s="7"/>
      <c r="AA858" s="7"/>
      <c r="AB858" s="7"/>
    </row>
    <row r="859" spans="5:28" x14ac:dyDescent="0.2">
      <c r="E859" s="7"/>
      <c r="F859" s="7"/>
      <c r="P859" s="7"/>
      <c r="Q859" s="7"/>
      <c r="AA859" s="7"/>
      <c r="AB859" s="7"/>
    </row>
    <row r="860" spans="5:28" x14ac:dyDescent="0.2">
      <c r="E860" s="7"/>
      <c r="F860" s="7"/>
      <c r="P860" s="7"/>
      <c r="Q860" s="7"/>
      <c r="AA860" s="7"/>
      <c r="AB860" s="7"/>
    </row>
    <row r="861" spans="5:28" x14ac:dyDescent="0.2">
      <c r="E861" s="7"/>
      <c r="F861" s="7"/>
      <c r="P861" s="7"/>
      <c r="Q861" s="7"/>
      <c r="AA861" s="7"/>
      <c r="AB861" s="7"/>
    </row>
    <row r="862" spans="5:28" x14ac:dyDescent="0.2">
      <c r="E862" s="7"/>
      <c r="F862" s="7"/>
      <c r="P862" s="7"/>
      <c r="Q862" s="7"/>
      <c r="AA862" s="7"/>
      <c r="AB862" s="7"/>
    </row>
    <row r="863" spans="5:28" x14ac:dyDescent="0.2">
      <c r="E863" s="7"/>
      <c r="F863" s="7"/>
      <c r="P863" s="7"/>
      <c r="Q863" s="7"/>
      <c r="AA863" s="7"/>
      <c r="AB863" s="7"/>
    </row>
    <row r="864" spans="5:28" x14ac:dyDescent="0.2">
      <c r="E864" s="7"/>
      <c r="F864" s="7"/>
      <c r="P864" s="7"/>
      <c r="Q864" s="7"/>
      <c r="AA864" s="7"/>
      <c r="AB864" s="7"/>
    </row>
    <row r="865" spans="5:28" x14ac:dyDescent="0.2">
      <c r="E865" s="7"/>
      <c r="F865" s="7"/>
      <c r="P865" s="7"/>
      <c r="Q865" s="7"/>
      <c r="AA865" s="7"/>
      <c r="AB865" s="7"/>
    </row>
    <row r="866" spans="5:28" x14ac:dyDescent="0.2">
      <c r="E866" s="7"/>
      <c r="F866" s="7"/>
      <c r="P866" s="7"/>
      <c r="Q866" s="7"/>
      <c r="AA866" s="7"/>
      <c r="AB866" s="7"/>
    </row>
    <row r="867" spans="5:28" x14ac:dyDescent="0.2">
      <c r="E867" s="7"/>
      <c r="F867" s="7"/>
      <c r="P867" s="7"/>
      <c r="Q867" s="7"/>
      <c r="AA867" s="7"/>
      <c r="AB867" s="7"/>
    </row>
    <row r="868" spans="5:28" x14ac:dyDescent="0.2">
      <c r="E868" s="7"/>
      <c r="F868" s="7"/>
      <c r="P868" s="7"/>
      <c r="Q868" s="7"/>
      <c r="AA868" s="7"/>
      <c r="AB868" s="7"/>
    </row>
    <row r="869" spans="5:28" x14ac:dyDescent="0.2">
      <c r="E869" s="7"/>
      <c r="F869" s="7"/>
      <c r="P869" s="7"/>
      <c r="Q869" s="7"/>
      <c r="AA869" s="7"/>
      <c r="AB869" s="7"/>
    </row>
    <row r="870" spans="5:28" x14ac:dyDescent="0.2">
      <c r="E870" s="7"/>
      <c r="F870" s="7"/>
      <c r="P870" s="7"/>
      <c r="Q870" s="7"/>
      <c r="AA870" s="7"/>
      <c r="AB870" s="7"/>
    </row>
    <row r="871" spans="5:28" x14ac:dyDescent="0.2">
      <c r="E871" s="7"/>
      <c r="F871" s="7"/>
      <c r="P871" s="7"/>
      <c r="Q871" s="7"/>
      <c r="AA871" s="7"/>
      <c r="AB871" s="7"/>
    </row>
    <row r="872" spans="5:28" x14ac:dyDescent="0.2">
      <c r="E872" s="7"/>
      <c r="F872" s="7"/>
      <c r="P872" s="7"/>
      <c r="Q872" s="7"/>
      <c r="AA872" s="7"/>
      <c r="AB872" s="7"/>
    </row>
    <row r="873" spans="5:28" x14ac:dyDescent="0.2">
      <c r="E873" s="7"/>
      <c r="F873" s="7"/>
      <c r="P873" s="7"/>
      <c r="Q873" s="7"/>
      <c r="AA873" s="7"/>
      <c r="AB873" s="7"/>
    </row>
    <row r="874" spans="5:28" x14ac:dyDescent="0.2">
      <c r="E874" s="7"/>
      <c r="F874" s="7"/>
      <c r="P874" s="7"/>
      <c r="Q874" s="7"/>
      <c r="AA874" s="7"/>
      <c r="AB874" s="7"/>
    </row>
    <row r="875" spans="5:28" x14ac:dyDescent="0.2">
      <c r="E875" s="7"/>
      <c r="F875" s="7"/>
      <c r="P875" s="7"/>
      <c r="Q875" s="7"/>
      <c r="AA875" s="7"/>
      <c r="AB875" s="7"/>
    </row>
    <row r="876" spans="5:28" x14ac:dyDescent="0.2">
      <c r="E876" s="7"/>
      <c r="F876" s="7"/>
      <c r="P876" s="7"/>
      <c r="Q876" s="7"/>
      <c r="AA876" s="7"/>
      <c r="AB876" s="7"/>
    </row>
    <row r="877" spans="5:28" x14ac:dyDescent="0.2">
      <c r="E877" s="7"/>
      <c r="F877" s="7"/>
      <c r="P877" s="7"/>
      <c r="Q877" s="7"/>
      <c r="AA877" s="7"/>
      <c r="AB877" s="7"/>
    </row>
    <row r="878" spans="5:28" x14ac:dyDescent="0.2">
      <c r="E878" s="7"/>
      <c r="F878" s="7"/>
      <c r="P878" s="7"/>
      <c r="Q878" s="7"/>
      <c r="AA878" s="7"/>
      <c r="AB878" s="7"/>
    </row>
    <row r="879" spans="5:28" x14ac:dyDescent="0.2">
      <c r="E879" s="7"/>
      <c r="F879" s="7"/>
      <c r="P879" s="7"/>
      <c r="Q879" s="7"/>
      <c r="AA879" s="7"/>
      <c r="AB879" s="7"/>
    </row>
    <row r="880" spans="5:28" x14ac:dyDescent="0.2">
      <c r="E880" s="7"/>
      <c r="F880" s="7"/>
      <c r="P880" s="7"/>
      <c r="Q880" s="7"/>
      <c r="AA880" s="7"/>
      <c r="AB880" s="7"/>
    </row>
    <row r="881" spans="5:28" x14ac:dyDescent="0.2">
      <c r="E881" s="7"/>
      <c r="F881" s="7"/>
      <c r="P881" s="7"/>
      <c r="Q881" s="7"/>
      <c r="AA881" s="7"/>
      <c r="AB881" s="7"/>
    </row>
    <row r="882" spans="5:28" x14ac:dyDescent="0.2">
      <c r="E882" s="7"/>
      <c r="F882" s="7"/>
      <c r="P882" s="7"/>
      <c r="Q882" s="7"/>
      <c r="AA882" s="7"/>
      <c r="AB882" s="7"/>
    </row>
    <row r="883" spans="5:28" x14ac:dyDescent="0.2">
      <c r="E883" s="7"/>
      <c r="F883" s="7"/>
      <c r="P883" s="7"/>
      <c r="Q883" s="7"/>
      <c r="AA883" s="7"/>
      <c r="AB883" s="7"/>
    </row>
    <row r="884" spans="5:28" x14ac:dyDescent="0.2">
      <c r="E884" s="7"/>
      <c r="F884" s="7"/>
      <c r="P884" s="7"/>
      <c r="Q884" s="7"/>
      <c r="AA884" s="7"/>
      <c r="AB884" s="7"/>
    </row>
    <row r="885" spans="5:28" x14ac:dyDescent="0.2">
      <c r="E885" s="7"/>
      <c r="F885" s="7"/>
      <c r="P885" s="7"/>
      <c r="Q885" s="7"/>
      <c r="AA885" s="7"/>
      <c r="AB885" s="7"/>
    </row>
    <row r="886" spans="5:28" x14ac:dyDescent="0.2">
      <c r="E886" s="7"/>
      <c r="F886" s="7"/>
      <c r="P886" s="7"/>
      <c r="Q886" s="7"/>
      <c r="AA886" s="7"/>
      <c r="AB886" s="7"/>
    </row>
    <row r="887" spans="5:28" x14ac:dyDescent="0.2">
      <c r="E887" s="7"/>
      <c r="F887" s="7"/>
      <c r="P887" s="7"/>
      <c r="Q887" s="7"/>
      <c r="AA887" s="7"/>
      <c r="AB887" s="7"/>
    </row>
    <row r="888" spans="5:28" x14ac:dyDescent="0.2">
      <c r="E888" s="7"/>
      <c r="F888" s="7"/>
      <c r="P888" s="7"/>
      <c r="Q888" s="7"/>
      <c r="AA888" s="7"/>
      <c r="AB888" s="7"/>
    </row>
    <row r="889" spans="5:28" x14ac:dyDescent="0.2">
      <c r="E889" s="7"/>
      <c r="F889" s="7"/>
      <c r="P889" s="7"/>
      <c r="Q889" s="7"/>
      <c r="AA889" s="7"/>
      <c r="AB889" s="7"/>
    </row>
    <row r="890" spans="5:28" x14ac:dyDescent="0.2">
      <c r="E890" s="7"/>
      <c r="F890" s="7"/>
      <c r="P890" s="7"/>
      <c r="Q890" s="7"/>
      <c r="AA890" s="7"/>
      <c r="AB890" s="7"/>
    </row>
    <row r="891" spans="5:28" x14ac:dyDescent="0.2">
      <c r="E891" s="7"/>
      <c r="F891" s="7"/>
      <c r="P891" s="7"/>
      <c r="Q891" s="7"/>
      <c r="AA891" s="7"/>
      <c r="AB891" s="7"/>
    </row>
    <row r="892" spans="5:28" x14ac:dyDescent="0.2">
      <c r="E892" s="7"/>
      <c r="F892" s="7"/>
      <c r="P892" s="7"/>
      <c r="Q892" s="7"/>
      <c r="AA892" s="7"/>
      <c r="AB892" s="7"/>
    </row>
    <row r="893" spans="5:28" x14ac:dyDescent="0.2">
      <c r="E893" s="7"/>
      <c r="F893" s="7"/>
      <c r="P893" s="7"/>
      <c r="Q893" s="7"/>
      <c r="AA893" s="7"/>
      <c r="AB893" s="7"/>
    </row>
    <row r="894" spans="5:28" x14ac:dyDescent="0.2">
      <c r="E894" s="7"/>
      <c r="F894" s="7"/>
      <c r="P894" s="7"/>
      <c r="Q894" s="7"/>
      <c r="AA894" s="7"/>
      <c r="AB894" s="7"/>
    </row>
    <row r="895" spans="5:28" x14ac:dyDescent="0.2">
      <c r="E895" s="7"/>
      <c r="F895" s="7"/>
      <c r="P895" s="7"/>
      <c r="Q895" s="7"/>
      <c r="AA895" s="7"/>
      <c r="AB895" s="7"/>
    </row>
    <row r="896" spans="5:28" x14ac:dyDescent="0.2">
      <c r="E896" s="7"/>
      <c r="F896" s="7"/>
      <c r="P896" s="7"/>
      <c r="Q896" s="7"/>
      <c r="AA896" s="7"/>
      <c r="AB896" s="7"/>
    </row>
    <row r="897" spans="5:28" x14ac:dyDescent="0.2">
      <c r="E897" s="7"/>
      <c r="F897" s="7"/>
      <c r="P897" s="7"/>
      <c r="Q897" s="7"/>
      <c r="AA897" s="7"/>
      <c r="AB897" s="7"/>
    </row>
    <row r="898" spans="5:28" x14ac:dyDescent="0.2">
      <c r="E898" s="7"/>
      <c r="F898" s="7"/>
      <c r="P898" s="7"/>
      <c r="Q898" s="7"/>
      <c r="AA898" s="7"/>
      <c r="AB898" s="7"/>
    </row>
    <row r="899" spans="5:28" x14ac:dyDescent="0.2">
      <c r="E899" s="7"/>
      <c r="F899" s="7"/>
      <c r="P899" s="7"/>
      <c r="Q899" s="7"/>
      <c r="AA899" s="7"/>
      <c r="AB899" s="7"/>
    </row>
    <row r="900" spans="5:28" x14ac:dyDescent="0.2">
      <c r="E900" s="7"/>
      <c r="F900" s="7"/>
      <c r="P900" s="7"/>
      <c r="Q900" s="7"/>
      <c r="AA900" s="7"/>
      <c r="AB900" s="7"/>
    </row>
    <row r="901" spans="5:28" x14ac:dyDescent="0.2">
      <c r="E901" s="7"/>
      <c r="F901" s="7"/>
      <c r="P901" s="7"/>
      <c r="Q901" s="7"/>
      <c r="AA901" s="7"/>
      <c r="AB901" s="7"/>
    </row>
    <row r="902" spans="5:28" x14ac:dyDescent="0.2">
      <c r="E902" s="7"/>
      <c r="F902" s="7"/>
      <c r="P902" s="7"/>
      <c r="Q902" s="7"/>
      <c r="AA902" s="7"/>
      <c r="AB902" s="7"/>
    </row>
    <row r="903" spans="5:28" x14ac:dyDescent="0.2">
      <c r="E903" s="7"/>
      <c r="F903" s="7"/>
      <c r="P903" s="7"/>
      <c r="Q903" s="7"/>
      <c r="AA903" s="7"/>
      <c r="AB903" s="7"/>
    </row>
    <row r="904" spans="5:28" x14ac:dyDescent="0.2">
      <c r="E904" s="7"/>
      <c r="F904" s="7"/>
      <c r="P904" s="7"/>
      <c r="Q904" s="7"/>
      <c r="AA904" s="7"/>
      <c r="AB904" s="7"/>
    </row>
    <row r="905" spans="5:28" x14ac:dyDescent="0.2">
      <c r="E905" s="7"/>
      <c r="F905" s="7"/>
      <c r="P905" s="7"/>
      <c r="Q905" s="7"/>
      <c r="AA905" s="7"/>
      <c r="AB905" s="7"/>
    </row>
    <row r="906" spans="5:28" x14ac:dyDescent="0.2">
      <c r="E906" s="7"/>
      <c r="F906" s="7"/>
      <c r="P906" s="7"/>
      <c r="Q906" s="7"/>
      <c r="AA906" s="7"/>
      <c r="AB906" s="7"/>
    </row>
    <row r="907" spans="5:28" x14ac:dyDescent="0.2">
      <c r="E907" s="7"/>
      <c r="F907" s="7"/>
      <c r="P907" s="7"/>
      <c r="Q907" s="7"/>
      <c r="AA907" s="7"/>
      <c r="AB907" s="7"/>
    </row>
    <row r="908" spans="5:28" x14ac:dyDescent="0.2">
      <c r="E908" s="7"/>
      <c r="F908" s="7"/>
      <c r="P908" s="7"/>
      <c r="Q908" s="7"/>
      <c r="AA908" s="7"/>
      <c r="AB908" s="7"/>
    </row>
    <row r="909" spans="5:28" x14ac:dyDescent="0.2">
      <c r="E909" s="7"/>
      <c r="F909" s="7"/>
      <c r="P909" s="7"/>
      <c r="Q909" s="7"/>
      <c r="AA909" s="7"/>
      <c r="AB909" s="7"/>
    </row>
    <row r="910" spans="5:28" x14ac:dyDescent="0.2">
      <c r="E910" s="7"/>
      <c r="F910" s="7"/>
      <c r="P910" s="7"/>
      <c r="Q910" s="7"/>
      <c r="AA910" s="7"/>
      <c r="AB910" s="7"/>
    </row>
    <row r="911" spans="5:28" x14ac:dyDescent="0.2">
      <c r="E911" s="7"/>
      <c r="F911" s="7"/>
      <c r="P911" s="7"/>
      <c r="Q911" s="7"/>
      <c r="AA911" s="7"/>
      <c r="AB911" s="7"/>
    </row>
    <row r="912" spans="5:28" x14ac:dyDescent="0.2">
      <c r="E912" s="7"/>
      <c r="F912" s="7"/>
      <c r="P912" s="7"/>
      <c r="Q912" s="7"/>
      <c r="AA912" s="7"/>
      <c r="AB912" s="7"/>
    </row>
    <row r="913" spans="5:28" x14ac:dyDescent="0.2">
      <c r="E913" s="7"/>
      <c r="F913" s="7"/>
      <c r="P913" s="7"/>
      <c r="Q913" s="7"/>
      <c r="AA913" s="7"/>
      <c r="AB913" s="7"/>
    </row>
    <row r="914" spans="5:28" x14ac:dyDescent="0.2">
      <c r="E914" s="7"/>
      <c r="F914" s="7"/>
      <c r="P914" s="7"/>
      <c r="Q914" s="7"/>
      <c r="AA914" s="7"/>
      <c r="AB914" s="7"/>
    </row>
    <row r="915" spans="5:28" x14ac:dyDescent="0.2">
      <c r="E915" s="7"/>
      <c r="F915" s="7"/>
      <c r="P915" s="7"/>
      <c r="Q915" s="7"/>
      <c r="AA915" s="7"/>
      <c r="AB915" s="7"/>
    </row>
    <row r="916" spans="5:28" x14ac:dyDescent="0.2">
      <c r="E916" s="7"/>
      <c r="F916" s="7"/>
      <c r="P916" s="7"/>
      <c r="Q916" s="7"/>
      <c r="AA916" s="7"/>
      <c r="AB916" s="7"/>
    </row>
    <row r="917" spans="5:28" x14ac:dyDescent="0.2">
      <c r="E917" s="7"/>
      <c r="F917" s="7"/>
      <c r="P917" s="7"/>
      <c r="Q917" s="7"/>
      <c r="AA917" s="7"/>
      <c r="AB917" s="7"/>
    </row>
    <row r="918" spans="5:28" x14ac:dyDescent="0.2">
      <c r="E918" s="7"/>
      <c r="F918" s="7"/>
      <c r="P918" s="7"/>
      <c r="Q918" s="7"/>
      <c r="AA918" s="7"/>
      <c r="AB918" s="7"/>
    </row>
    <row r="919" spans="5:28" x14ac:dyDescent="0.2">
      <c r="E919" s="7"/>
      <c r="F919" s="7"/>
      <c r="P919" s="7"/>
      <c r="Q919" s="7"/>
      <c r="AA919" s="7"/>
      <c r="AB919" s="7"/>
    </row>
    <row r="920" spans="5:28" x14ac:dyDescent="0.2">
      <c r="E920" s="7"/>
      <c r="F920" s="7"/>
      <c r="P920" s="7"/>
      <c r="Q920" s="7"/>
      <c r="AA920" s="7"/>
      <c r="AB920" s="7"/>
    </row>
    <row r="921" spans="5:28" x14ac:dyDescent="0.2">
      <c r="E921" s="7"/>
      <c r="F921" s="7"/>
      <c r="P921" s="7"/>
      <c r="Q921" s="7"/>
      <c r="AA921" s="7"/>
      <c r="AB921" s="7"/>
    </row>
    <row r="922" spans="5:28" x14ac:dyDescent="0.2">
      <c r="E922" s="7"/>
      <c r="F922" s="7"/>
      <c r="P922" s="7"/>
      <c r="Q922" s="7"/>
      <c r="AA922" s="7"/>
      <c r="AB922" s="7"/>
    </row>
    <row r="923" spans="5:28" x14ac:dyDescent="0.2">
      <c r="E923" s="7"/>
      <c r="F923" s="7"/>
      <c r="P923" s="7"/>
      <c r="Q923" s="7"/>
      <c r="AA923" s="7"/>
      <c r="AB923" s="7"/>
    </row>
    <row r="924" spans="5:28" x14ac:dyDescent="0.2">
      <c r="E924" s="7"/>
      <c r="F924" s="7"/>
      <c r="P924" s="7"/>
      <c r="Q924" s="7"/>
      <c r="AA924" s="7"/>
      <c r="AB924" s="7"/>
    </row>
    <row r="925" spans="5:28" x14ac:dyDescent="0.2">
      <c r="E925" s="7"/>
      <c r="F925" s="7"/>
      <c r="P925" s="7"/>
      <c r="Q925" s="7"/>
      <c r="AA925" s="7"/>
      <c r="AB925" s="7"/>
    </row>
    <row r="926" spans="5:28" x14ac:dyDescent="0.2">
      <c r="E926" s="7"/>
      <c r="F926" s="7"/>
      <c r="P926" s="7"/>
      <c r="Q926" s="7"/>
      <c r="AA926" s="7"/>
      <c r="AB926" s="7"/>
    </row>
    <row r="927" spans="5:28" x14ac:dyDescent="0.2">
      <c r="E927" s="7"/>
      <c r="F927" s="7"/>
      <c r="P927" s="7"/>
      <c r="Q927" s="7"/>
      <c r="AA927" s="7"/>
      <c r="AB927" s="7"/>
    </row>
    <row r="928" spans="5:28" x14ac:dyDescent="0.2">
      <c r="E928" s="7"/>
      <c r="F928" s="7"/>
      <c r="P928" s="7"/>
      <c r="Q928" s="7"/>
      <c r="AA928" s="7"/>
      <c r="AB928" s="7"/>
    </row>
    <row r="929" spans="5:28" x14ac:dyDescent="0.2">
      <c r="E929" s="7"/>
      <c r="F929" s="7"/>
      <c r="P929" s="7"/>
      <c r="Q929" s="7"/>
      <c r="AA929" s="7"/>
      <c r="AB929" s="7"/>
    </row>
    <row r="930" spans="5:28" x14ac:dyDescent="0.2">
      <c r="E930" s="7"/>
      <c r="F930" s="7"/>
      <c r="P930" s="7"/>
      <c r="Q930" s="7"/>
      <c r="AA930" s="7"/>
      <c r="AB930" s="7"/>
    </row>
    <row r="931" spans="5:28" x14ac:dyDescent="0.2">
      <c r="E931" s="7"/>
      <c r="F931" s="7"/>
      <c r="P931" s="7"/>
      <c r="Q931" s="7"/>
      <c r="AA931" s="7"/>
      <c r="AB931" s="7"/>
    </row>
    <row r="932" spans="5:28" x14ac:dyDescent="0.2">
      <c r="E932" s="7"/>
      <c r="F932" s="7"/>
      <c r="P932" s="7"/>
      <c r="Q932" s="7"/>
      <c r="AA932" s="7"/>
      <c r="AB932" s="7"/>
    </row>
    <row r="933" spans="5:28" x14ac:dyDescent="0.2">
      <c r="E933" s="7"/>
      <c r="F933" s="7"/>
      <c r="P933" s="7"/>
      <c r="Q933" s="7"/>
      <c r="AA933" s="7"/>
      <c r="AB933" s="7"/>
    </row>
    <row r="934" spans="5:28" x14ac:dyDescent="0.2">
      <c r="E934" s="7"/>
      <c r="F934" s="7"/>
      <c r="P934" s="7"/>
      <c r="Q934" s="7"/>
      <c r="AA934" s="7"/>
      <c r="AB934" s="7"/>
    </row>
    <row r="935" spans="5:28" x14ac:dyDescent="0.2">
      <c r="E935" s="7"/>
      <c r="F935" s="7"/>
      <c r="P935" s="7"/>
      <c r="Q935" s="7"/>
      <c r="AA935" s="7"/>
      <c r="AB935" s="7"/>
    </row>
    <row r="936" spans="5:28" x14ac:dyDescent="0.2">
      <c r="E936" s="7"/>
      <c r="F936" s="7"/>
      <c r="P936" s="7"/>
      <c r="Q936" s="7"/>
      <c r="AA936" s="7"/>
      <c r="AB936" s="7"/>
    </row>
    <row r="937" spans="5:28" x14ac:dyDescent="0.2">
      <c r="E937" s="7"/>
      <c r="F937" s="7"/>
      <c r="P937" s="7"/>
      <c r="Q937" s="7"/>
      <c r="AA937" s="7"/>
      <c r="AB937" s="7"/>
    </row>
    <row r="938" spans="5:28" x14ac:dyDescent="0.2">
      <c r="E938" s="7"/>
      <c r="F938" s="7"/>
      <c r="P938" s="7"/>
      <c r="Q938" s="7"/>
      <c r="AA938" s="7"/>
      <c r="AB938" s="7"/>
    </row>
    <row r="939" spans="5:28" x14ac:dyDescent="0.2">
      <c r="E939" s="7"/>
      <c r="F939" s="7"/>
      <c r="P939" s="7"/>
      <c r="Q939" s="7"/>
      <c r="AA939" s="7"/>
      <c r="AB939" s="7"/>
    </row>
    <row r="940" spans="5:28" x14ac:dyDescent="0.2">
      <c r="E940" s="7"/>
      <c r="F940" s="7"/>
      <c r="P940" s="7"/>
      <c r="Q940" s="7"/>
      <c r="AA940" s="7"/>
      <c r="AB940" s="7"/>
    </row>
    <row r="941" spans="5:28" x14ac:dyDescent="0.2">
      <c r="E941" s="7"/>
      <c r="F941" s="7"/>
      <c r="P941" s="7"/>
      <c r="Q941" s="7"/>
      <c r="AA941" s="7"/>
      <c r="AB941" s="7"/>
    </row>
    <row r="942" spans="5:28" x14ac:dyDescent="0.2">
      <c r="E942" s="7"/>
      <c r="F942" s="7"/>
      <c r="P942" s="7"/>
      <c r="Q942" s="7"/>
      <c r="AA942" s="7"/>
      <c r="AB942" s="7"/>
    </row>
    <row r="943" spans="5:28" x14ac:dyDescent="0.2">
      <c r="E943" s="7"/>
      <c r="F943" s="7"/>
      <c r="P943" s="7"/>
      <c r="Q943" s="7"/>
      <c r="AA943" s="7"/>
      <c r="AB943" s="7"/>
    </row>
    <row r="944" spans="5:28" x14ac:dyDescent="0.2">
      <c r="E944" s="7"/>
      <c r="F944" s="7"/>
      <c r="P944" s="7"/>
      <c r="Q944" s="7"/>
      <c r="AA944" s="7"/>
      <c r="AB944" s="7"/>
    </row>
    <row r="945" spans="5:28" x14ac:dyDescent="0.2">
      <c r="E945" s="7"/>
      <c r="F945" s="7"/>
      <c r="P945" s="7"/>
      <c r="Q945" s="7"/>
      <c r="AA945" s="7"/>
      <c r="AB945" s="7"/>
    </row>
    <row r="946" spans="5:28" x14ac:dyDescent="0.2">
      <c r="E946" s="7"/>
      <c r="F946" s="7"/>
      <c r="P946" s="7"/>
      <c r="Q946" s="7"/>
      <c r="AA946" s="7"/>
      <c r="AB946" s="7"/>
    </row>
    <row r="947" spans="5:28" x14ac:dyDescent="0.2">
      <c r="E947" s="7"/>
      <c r="F947" s="7"/>
      <c r="P947" s="7"/>
      <c r="Q947" s="7"/>
      <c r="AA947" s="7"/>
      <c r="AB947" s="7"/>
    </row>
    <row r="948" spans="5:28" x14ac:dyDescent="0.2">
      <c r="E948" s="7"/>
      <c r="F948" s="7"/>
      <c r="P948" s="7"/>
      <c r="Q948" s="7"/>
      <c r="AA948" s="7"/>
      <c r="AB948" s="7"/>
    </row>
    <row r="949" spans="5:28" x14ac:dyDescent="0.2">
      <c r="E949" s="7"/>
      <c r="F949" s="7"/>
      <c r="P949" s="7"/>
      <c r="Q949" s="7"/>
      <c r="AA949" s="7"/>
      <c r="AB949" s="7"/>
    </row>
    <row r="950" spans="5:28" x14ac:dyDescent="0.2">
      <c r="E950" s="7"/>
      <c r="F950" s="7"/>
      <c r="P950" s="7"/>
      <c r="Q950" s="7"/>
      <c r="AA950" s="7"/>
      <c r="AB950" s="7"/>
    </row>
    <row r="951" spans="5:28" x14ac:dyDescent="0.2">
      <c r="E951" s="7"/>
      <c r="F951" s="7"/>
      <c r="P951" s="7"/>
      <c r="Q951" s="7"/>
      <c r="AA951" s="7"/>
      <c r="AB951" s="7"/>
    </row>
    <row r="952" spans="5:28" x14ac:dyDescent="0.2">
      <c r="E952" s="7"/>
      <c r="F952" s="7"/>
      <c r="P952" s="7"/>
      <c r="Q952" s="7"/>
      <c r="AA952" s="7"/>
      <c r="AB952" s="7"/>
    </row>
    <row r="953" spans="5:28" x14ac:dyDescent="0.2">
      <c r="E953" s="7"/>
      <c r="F953" s="7"/>
      <c r="P953" s="7"/>
      <c r="Q953" s="7"/>
      <c r="AA953" s="7"/>
      <c r="AB953" s="7"/>
    </row>
    <row r="954" spans="5:28" x14ac:dyDescent="0.2">
      <c r="E954" s="7"/>
      <c r="F954" s="7"/>
      <c r="P954" s="7"/>
      <c r="Q954" s="7"/>
      <c r="AA954" s="7"/>
      <c r="AB954" s="7"/>
    </row>
    <row r="955" spans="5:28" x14ac:dyDescent="0.2">
      <c r="E955" s="7"/>
      <c r="F955" s="7"/>
      <c r="P955" s="7"/>
      <c r="Q955" s="7"/>
      <c r="AA955" s="7"/>
      <c r="AB955" s="7"/>
    </row>
    <row r="956" spans="5:28" x14ac:dyDescent="0.2">
      <c r="E956" s="7"/>
      <c r="F956" s="7"/>
      <c r="P956" s="7"/>
      <c r="Q956" s="7"/>
      <c r="AA956" s="7"/>
      <c r="AB956" s="7"/>
    </row>
    <row r="957" spans="5:28" x14ac:dyDescent="0.2">
      <c r="E957" s="7"/>
      <c r="F957" s="7"/>
      <c r="P957" s="7"/>
      <c r="Q957" s="7"/>
      <c r="AA957" s="7"/>
      <c r="AB957" s="7"/>
    </row>
    <row r="958" spans="5:28" x14ac:dyDescent="0.2">
      <c r="E958" s="7"/>
      <c r="F958" s="7"/>
      <c r="P958" s="7"/>
      <c r="Q958" s="7"/>
      <c r="AA958" s="7"/>
      <c r="AB958" s="7"/>
    </row>
    <row r="959" spans="5:28" x14ac:dyDescent="0.2">
      <c r="E959" s="7"/>
      <c r="F959" s="7"/>
      <c r="P959" s="7"/>
      <c r="Q959" s="7"/>
      <c r="AA959" s="7"/>
      <c r="AB959" s="7"/>
    </row>
    <row r="960" spans="5:28" x14ac:dyDescent="0.2">
      <c r="E960" s="7"/>
      <c r="F960" s="7"/>
      <c r="P960" s="7"/>
      <c r="Q960" s="7"/>
      <c r="AA960" s="7"/>
      <c r="AB960" s="7"/>
    </row>
    <row r="961" spans="5:28" x14ac:dyDescent="0.2">
      <c r="E961" s="7"/>
      <c r="F961" s="7"/>
      <c r="P961" s="7"/>
      <c r="Q961" s="7"/>
      <c r="AA961" s="7"/>
      <c r="AB961" s="7"/>
    </row>
    <row r="962" spans="5:28" x14ac:dyDescent="0.2">
      <c r="E962" s="7"/>
      <c r="F962" s="7"/>
      <c r="P962" s="7"/>
      <c r="Q962" s="7"/>
      <c r="AA962" s="7"/>
      <c r="AB962" s="7"/>
    </row>
    <row r="963" spans="5:28" x14ac:dyDescent="0.2">
      <c r="E963" s="7"/>
      <c r="F963" s="7"/>
      <c r="P963" s="7"/>
      <c r="Q963" s="7"/>
      <c r="AA963" s="7"/>
      <c r="AB963" s="7"/>
    </row>
    <row r="964" spans="5:28" x14ac:dyDescent="0.2">
      <c r="E964" s="7"/>
      <c r="F964" s="7"/>
      <c r="P964" s="7"/>
      <c r="Q964" s="7"/>
      <c r="AA964" s="7"/>
      <c r="AB964" s="7"/>
    </row>
    <row r="965" spans="5:28" x14ac:dyDescent="0.2">
      <c r="E965" s="7"/>
      <c r="F965" s="7"/>
      <c r="P965" s="7"/>
      <c r="Q965" s="7"/>
      <c r="AA965" s="7"/>
      <c r="AB965" s="7"/>
    </row>
    <row r="966" spans="5:28" x14ac:dyDescent="0.2">
      <c r="E966" s="7"/>
      <c r="F966" s="7"/>
      <c r="P966" s="7"/>
      <c r="Q966" s="7"/>
      <c r="AA966" s="7"/>
      <c r="AB966" s="7"/>
    </row>
    <row r="967" spans="5:28" x14ac:dyDescent="0.2">
      <c r="E967" s="7"/>
      <c r="F967" s="7"/>
      <c r="P967" s="7"/>
      <c r="Q967" s="7"/>
      <c r="AA967" s="7"/>
      <c r="AB967" s="7"/>
    </row>
    <row r="968" spans="5:28" x14ac:dyDescent="0.2">
      <c r="E968" s="7"/>
      <c r="F968" s="7"/>
      <c r="P968" s="7"/>
      <c r="Q968" s="7"/>
      <c r="AA968" s="7"/>
      <c r="AB968" s="7"/>
    </row>
    <row r="969" spans="5:28" x14ac:dyDescent="0.2">
      <c r="E969" s="7"/>
      <c r="F969" s="7"/>
      <c r="P969" s="7"/>
      <c r="Q969" s="7"/>
      <c r="AA969" s="7"/>
      <c r="AB969" s="7"/>
    </row>
    <row r="970" spans="5:28" x14ac:dyDescent="0.2">
      <c r="E970" s="7"/>
      <c r="F970" s="7"/>
      <c r="P970" s="7"/>
      <c r="Q970" s="7"/>
      <c r="AA970" s="7"/>
      <c r="AB970" s="7"/>
    </row>
    <row r="971" spans="5:28" x14ac:dyDescent="0.2">
      <c r="E971" s="7"/>
      <c r="F971" s="7"/>
      <c r="P971" s="7"/>
      <c r="Q971" s="7"/>
      <c r="AA971" s="7"/>
      <c r="AB971" s="7"/>
    </row>
    <row r="972" spans="5:28" x14ac:dyDescent="0.2">
      <c r="E972" s="7"/>
      <c r="F972" s="7"/>
      <c r="P972" s="7"/>
      <c r="Q972" s="7"/>
      <c r="AA972" s="7"/>
      <c r="AB972" s="7"/>
    </row>
    <row r="973" spans="5:28" x14ac:dyDescent="0.2">
      <c r="E973" s="7"/>
      <c r="F973" s="7"/>
      <c r="P973" s="7"/>
      <c r="Q973" s="7"/>
      <c r="AA973" s="7"/>
      <c r="AB973" s="7"/>
    </row>
    <row r="974" spans="5:28" x14ac:dyDescent="0.2">
      <c r="E974" s="7"/>
      <c r="F974" s="7"/>
      <c r="P974" s="7"/>
      <c r="Q974" s="7"/>
      <c r="AA974" s="7"/>
      <c r="AB974" s="7"/>
    </row>
    <row r="975" spans="5:28" x14ac:dyDescent="0.2">
      <c r="E975" s="7"/>
      <c r="F975" s="7"/>
      <c r="P975" s="7"/>
      <c r="Q975" s="7"/>
      <c r="AA975" s="7"/>
      <c r="AB975" s="7"/>
    </row>
    <row r="976" spans="5:28" x14ac:dyDescent="0.2">
      <c r="E976" s="7"/>
      <c r="F976" s="7"/>
      <c r="P976" s="7"/>
      <c r="Q976" s="7"/>
      <c r="AA976" s="7"/>
      <c r="AB976" s="7"/>
    </row>
    <row r="977" spans="5:28" x14ac:dyDescent="0.2">
      <c r="E977" s="7"/>
      <c r="F977" s="7"/>
      <c r="P977" s="7"/>
      <c r="Q977" s="7"/>
      <c r="AA977" s="7"/>
      <c r="AB977" s="7"/>
    </row>
    <row r="978" spans="5:28" x14ac:dyDescent="0.2">
      <c r="E978" s="7"/>
      <c r="F978" s="7"/>
      <c r="P978" s="7"/>
      <c r="Q978" s="7"/>
      <c r="AA978" s="7"/>
      <c r="AB978" s="7"/>
    </row>
    <row r="979" spans="5:28" x14ac:dyDescent="0.2">
      <c r="E979" s="7"/>
      <c r="F979" s="7"/>
      <c r="P979" s="7"/>
      <c r="Q979" s="7"/>
      <c r="AA979" s="7"/>
      <c r="AB979" s="7"/>
    </row>
    <row r="980" spans="5:28" x14ac:dyDescent="0.2">
      <c r="E980" s="7"/>
      <c r="F980" s="7"/>
      <c r="P980" s="7"/>
      <c r="Q980" s="7"/>
      <c r="AA980" s="7"/>
      <c r="AB980" s="7"/>
    </row>
    <row r="981" spans="5:28" x14ac:dyDescent="0.2">
      <c r="E981" s="7"/>
      <c r="F981" s="7"/>
      <c r="P981" s="7"/>
      <c r="Q981" s="7"/>
      <c r="AA981" s="7"/>
      <c r="AB981" s="7"/>
    </row>
    <row r="982" spans="5:28" x14ac:dyDescent="0.2">
      <c r="E982" s="7"/>
      <c r="F982" s="7"/>
      <c r="P982" s="7"/>
      <c r="Q982" s="7"/>
      <c r="AA982" s="7"/>
      <c r="AB982" s="7"/>
    </row>
    <row r="983" spans="5:28" x14ac:dyDescent="0.2">
      <c r="E983" s="7"/>
      <c r="F983" s="7"/>
      <c r="P983" s="7"/>
      <c r="Q983" s="7"/>
      <c r="AA983" s="7"/>
      <c r="AB983" s="7"/>
    </row>
    <row r="984" spans="5:28" x14ac:dyDescent="0.2">
      <c r="E984" s="7"/>
      <c r="F984" s="7"/>
      <c r="P984" s="7"/>
      <c r="Q984" s="7"/>
      <c r="AA984" s="7"/>
      <c r="AB984" s="7"/>
    </row>
    <row r="985" spans="5:28" x14ac:dyDescent="0.2">
      <c r="E985" s="7"/>
      <c r="F985" s="7"/>
      <c r="P985" s="7"/>
      <c r="Q985" s="7"/>
      <c r="AA985" s="7"/>
      <c r="AB985" s="7"/>
    </row>
    <row r="986" spans="5:28" x14ac:dyDescent="0.2">
      <c r="E986" s="7"/>
      <c r="F986" s="7"/>
      <c r="P986" s="7"/>
      <c r="Q986" s="7"/>
      <c r="AA986" s="7"/>
      <c r="AB986" s="7"/>
    </row>
    <row r="987" spans="5:28" x14ac:dyDescent="0.2">
      <c r="E987" s="7"/>
      <c r="F987" s="7"/>
      <c r="P987" s="7"/>
      <c r="Q987" s="7"/>
      <c r="AA987" s="7"/>
      <c r="AB987" s="7"/>
    </row>
    <row r="988" spans="5:28" x14ac:dyDescent="0.2">
      <c r="E988" s="7"/>
      <c r="F988" s="7"/>
      <c r="P988" s="7"/>
      <c r="Q988" s="7"/>
      <c r="AA988" s="7"/>
      <c r="AB988" s="7"/>
    </row>
    <row r="989" spans="5:28" x14ac:dyDescent="0.2">
      <c r="E989" s="7"/>
      <c r="F989" s="7"/>
      <c r="P989" s="7"/>
      <c r="Q989" s="7"/>
      <c r="AA989" s="7"/>
      <c r="AB989" s="7"/>
    </row>
    <row r="990" spans="5:28" x14ac:dyDescent="0.2">
      <c r="E990" s="7"/>
      <c r="F990" s="7"/>
      <c r="P990" s="7"/>
      <c r="Q990" s="7"/>
      <c r="AA990" s="7"/>
      <c r="AB990" s="7"/>
    </row>
    <row r="991" spans="5:28" x14ac:dyDescent="0.2">
      <c r="E991" s="7"/>
      <c r="F991" s="7"/>
      <c r="P991" s="7"/>
      <c r="Q991" s="7"/>
      <c r="AA991" s="7"/>
      <c r="AB991" s="7"/>
    </row>
    <row r="992" spans="5:28" x14ac:dyDescent="0.2">
      <c r="E992" s="7"/>
      <c r="F992" s="7"/>
      <c r="P992" s="7"/>
      <c r="Q992" s="7"/>
      <c r="AA992" s="7"/>
      <c r="AB992" s="7"/>
    </row>
    <row r="993" spans="5:28" x14ac:dyDescent="0.2">
      <c r="E993" s="7"/>
      <c r="F993" s="7"/>
      <c r="P993" s="7"/>
      <c r="Q993" s="7"/>
      <c r="AA993" s="7"/>
      <c r="AB993" s="7"/>
    </row>
    <row r="994" spans="5:28" x14ac:dyDescent="0.2">
      <c r="E994" s="7"/>
      <c r="F994" s="7"/>
      <c r="P994" s="7"/>
      <c r="Q994" s="7"/>
      <c r="AA994" s="7"/>
      <c r="AB994" s="7"/>
    </row>
    <row r="995" spans="5:28" x14ac:dyDescent="0.2">
      <c r="E995" s="7"/>
      <c r="F995" s="7"/>
      <c r="P995" s="7"/>
      <c r="Q995" s="7"/>
      <c r="AA995" s="7"/>
      <c r="AB995" s="7"/>
    </row>
    <row r="996" spans="5:28" x14ac:dyDescent="0.2">
      <c r="E996" s="7"/>
      <c r="F996" s="7"/>
      <c r="P996" s="7"/>
      <c r="Q996" s="7"/>
      <c r="AA996" s="7"/>
      <c r="AB996" s="7"/>
    </row>
    <row r="997" spans="5:28" x14ac:dyDescent="0.2">
      <c r="E997" s="7"/>
      <c r="F997" s="7"/>
      <c r="P997" s="7"/>
      <c r="Q997" s="7"/>
      <c r="AA997" s="7"/>
      <c r="AB997" s="7"/>
    </row>
    <row r="998" spans="5:28" x14ac:dyDescent="0.2">
      <c r="E998" s="7"/>
      <c r="F998" s="7"/>
      <c r="P998" s="7"/>
      <c r="Q998" s="7"/>
      <c r="AA998" s="7"/>
      <c r="AB998" s="7"/>
    </row>
    <row r="999" spans="5:28" x14ac:dyDescent="0.2">
      <c r="E999" s="7"/>
      <c r="F999" s="7"/>
      <c r="P999" s="7"/>
      <c r="Q999" s="7"/>
      <c r="AA999" s="7"/>
      <c r="AB999" s="7"/>
    </row>
    <row r="1000" spans="5:28" x14ac:dyDescent="0.2">
      <c r="E1000" s="7"/>
      <c r="F1000" s="7"/>
      <c r="P1000" s="7"/>
      <c r="Q1000" s="7"/>
      <c r="AA1000" s="7"/>
      <c r="AB1000" s="7"/>
    </row>
    <row r="1001" spans="5:28" x14ac:dyDescent="0.2">
      <c r="E1001" s="7"/>
      <c r="F1001" s="7"/>
      <c r="P1001" s="7"/>
      <c r="Q1001" s="7"/>
      <c r="AA1001" s="7"/>
      <c r="AB1001" s="7"/>
    </row>
    <row r="1002" spans="5:28" x14ac:dyDescent="0.2">
      <c r="E1002" s="7"/>
      <c r="F1002" s="7"/>
      <c r="P1002" s="7"/>
      <c r="Q1002" s="7"/>
      <c r="AA1002" s="7"/>
      <c r="AB1002" s="7"/>
    </row>
    <row r="1003" spans="5:28" x14ac:dyDescent="0.2">
      <c r="E1003" s="7"/>
      <c r="F1003" s="7"/>
      <c r="P1003" s="7"/>
      <c r="Q1003" s="7"/>
      <c r="AA1003" s="7"/>
      <c r="AB1003" s="7"/>
    </row>
    <row r="1004" spans="5:28" x14ac:dyDescent="0.2">
      <c r="E1004" s="7"/>
      <c r="F1004" s="7"/>
      <c r="P1004" s="7"/>
      <c r="Q1004" s="7"/>
      <c r="AA1004" s="7"/>
      <c r="AB1004" s="7"/>
    </row>
    <row r="1005" spans="5:28" x14ac:dyDescent="0.2">
      <c r="E1005" s="7"/>
      <c r="F1005" s="7"/>
      <c r="P1005" s="7"/>
      <c r="Q1005" s="7"/>
      <c r="AA1005" s="7"/>
      <c r="AB1005" s="7"/>
    </row>
    <row r="1006" spans="5:28" x14ac:dyDescent="0.2">
      <c r="E1006" s="7"/>
      <c r="F1006" s="7"/>
      <c r="P1006" s="7"/>
      <c r="Q1006" s="7"/>
      <c r="AA1006" s="7"/>
      <c r="AB1006" s="7"/>
    </row>
    <row r="1007" spans="5:28" x14ac:dyDescent="0.2">
      <c r="E1007" s="7"/>
      <c r="F1007" s="7"/>
      <c r="P1007" s="7"/>
      <c r="Q1007" s="7"/>
      <c r="AA1007" s="7"/>
      <c r="AB1007" s="7"/>
    </row>
    <row r="1008" spans="5:28" x14ac:dyDescent="0.2">
      <c r="E1008" s="7"/>
      <c r="F1008" s="7"/>
      <c r="P1008" s="7"/>
      <c r="Q1008" s="7"/>
      <c r="AA1008" s="7"/>
      <c r="AB1008" s="7"/>
    </row>
    <row r="1009" spans="5:28" x14ac:dyDescent="0.2">
      <c r="E1009" s="7"/>
      <c r="F1009" s="7"/>
      <c r="P1009" s="7"/>
      <c r="Q1009" s="7"/>
      <c r="AA1009" s="7"/>
      <c r="AB1009" s="7"/>
    </row>
    <row r="1010" spans="5:28" x14ac:dyDescent="0.2">
      <c r="E1010" s="7"/>
      <c r="F1010" s="7"/>
      <c r="P1010" s="7"/>
      <c r="Q1010" s="7"/>
      <c r="AA1010" s="7"/>
      <c r="AB1010" s="7"/>
    </row>
    <row r="1011" spans="5:28" x14ac:dyDescent="0.2">
      <c r="E1011" s="7"/>
      <c r="F1011" s="7"/>
      <c r="P1011" s="7"/>
      <c r="Q1011" s="7"/>
      <c r="AA1011" s="7"/>
      <c r="AB1011" s="7"/>
    </row>
    <row r="1012" spans="5:28" x14ac:dyDescent="0.2">
      <c r="E1012" s="7"/>
      <c r="F1012" s="7"/>
      <c r="P1012" s="7"/>
      <c r="Q1012" s="7"/>
      <c r="AA1012" s="7"/>
      <c r="AB1012" s="7"/>
    </row>
    <row r="1013" spans="5:28" x14ac:dyDescent="0.2">
      <c r="E1013" s="7"/>
      <c r="F1013" s="7"/>
      <c r="P1013" s="7"/>
      <c r="Q1013" s="7"/>
      <c r="AA1013" s="7"/>
      <c r="AB1013" s="7"/>
    </row>
    <row r="1014" spans="5:28" x14ac:dyDescent="0.2">
      <c r="E1014" s="7"/>
      <c r="F1014" s="7"/>
      <c r="P1014" s="7"/>
      <c r="Q1014" s="7"/>
      <c r="AA1014" s="7"/>
      <c r="AB1014" s="7"/>
    </row>
    <row r="1015" spans="5:28" x14ac:dyDescent="0.2">
      <c r="E1015" s="7"/>
      <c r="F1015" s="7"/>
      <c r="P1015" s="7"/>
      <c r="Q1015" s="7"/>
      <c r="AA1015" s="7"/>
      <c r="AB1015" s="7"/>
    </row>
    <row r="1016" spans="5:28" x14ac:dyDescent="0.2">
      <c r="E1016" s="7"/>
      <c r="F1016" s="7"/>
      <c r="P1016" s="7"/>
      <c r="Q1016" s="7"/>
      <c r="AA1016" s="7"/>
      <c r="AB1016" s="7"/>
    </row>
    <row r="1017" spans="5:28" x14ac:dyDescent="0.2">
      <c r="E1017" s="7"/>
      <c r="F1017" s="7"/>
      <c r="P1017" s="7"/>
      <c r="Q1017" s="7"/>
      <c r="AA1017" s="7"/>
      <c r="AB1017" s="7"/>
    </row>
    <row r="1018" spans="5:28" x14ac:dyDescent="0.2">
      <c r="E1018" s="7"/>
      <c r="F1018" s="7"/>
      <c r="P1018" s="7"/>
      <c r="Q1018" s="7"/>
      <c r="AA1018" s="7"/>
      <c r="AB1018" s="7"/>
    </row>
    <row r="1019" spans="5:28" x14ac:dyDescent="0.2">
      <c r="E1019" s="7"/>
      <c r="F1019" s="7"/>
      <c r="P1019" s="7"/>
      <c r="Q1019" s="7"/>
      <c r="AA1019" s="7"/>
      <c r="AB1019" s="7"/>
    </row>
    <row r="1020" spans="5:28" x14ac:dyDescent="0.2">
      <c r="E1020" s="7"/>
      <c r="F1020" s="7"/>
      <c r="P1020" s="7"/>
      <c r="Q1020" s="7"/>
      <c r="AA1020" s="7"/>
      <c r="AB1020" s="7"/>
    </row>
    <row r="1021" spans="5:28" x14ac:dyDescent="0.2">
      <c r="E1021" s="7"/>
      <c r="F1021" s="7"/>
      <c r="P1021" s="7"/>
      <c r="Q1021" s="7"/>
      <c r="AA1021" s="7"/>
      <c r="AB1021" s="7"/>
    </row>
    <row r="1022" spans="5:28" x14ac:dyDescent="0.2">
      <c r="E1022" s="7"/>
      <c r="F1022" s="7"/>
      <c r="P1022" s="7"/>
      <c r="Q1022" s="7"/>
      <c r="AA1022" s="7"/>
      <c r="AB1022" s="7"/>
    </row>
    <row r="1023" spans="5:28" x14ac:dyDescent="0.2">
      <c r="E1023" s="7"/>
      <c r="F1023" s="7"/>
      <c r="P1023" s="7"/>
      <c r="Q1023" s="7"/>
      <c r="AA1023" s="7"/>
      <c r="AB1023" s="7"/>
    </row>
    <row r="1024" spans="5:28" x14ac:dyDescent="0.2">
      <c r="E1024" s="7"/>
      <c r="F1024" s="7"/>
      <c r="P1024" s="7"/>
      <c r="Q1024" s="7"/>
      <c r="AA1024" s="7"/>
      <c r="AB1024" s="7"/>
    </row>
    <row r="1025" spans="5:28" x14ac:dyDescent="0.2">
      <c r="E1025" s="7"/>
      <c r="F1025" s="7"/>
      <c r="P1025" s="7"/>
      <c r="Q1025" s="7"/>
      <c r="AA1025" s="7"/>
      <c r="AB1025" s="7"/>
    </row>
    <row r="1026" spans="5:28" x14ac:dyDescent="0.2">
      <c r="E1026" s="7"/>
      <c r="F1026" s="7"/>
      <c r="P1026" s="7"/>
      <c r="Q1026" s="7"/>
      <c r="AA1026" s="7"/>
      <c r="AB1026" s="7"/>
    </row>
    <row r="1027" spans="5:28" x14ac:dyDescent="0.2">
      <c r="E1027" s="7"/>
      <c r="F1027" s="7"/>
      <c r="P1027" s="7"/>
      <c r="Q1027" s="7"/>
      <c r="AA1027" s="7"/>
      <c r="AB1027" s="7"/>
    </row>
    <row r="1028" spans="5:28" x14ac:dyDescent="0.2">
      <c r="E1028" s="7"/>
      <c r="F1028" s="7"/>
      <c r="P1028" s="7"/>
      <c r="Q1028" s="7"/>
      <c r="AA1028" s="7"/>
      <c r="AB1028" s="7"/>
    </row>
    <row r="1029" spans="5:28" x14ac:dyDescent="0.2">
      <c r="E1029" s="7"/>
      <c r="F1029" s="7"/>
      <c r="P1029" s="7"/>
      <c r="Q1029" s="7"/>
      <c r="AA1029" s="7"/>
      <c r="AB1029" s="7"/>
    </row>
    <row r="1030" spans="5:28" x14ac:dyDescent="0.2">
      <c r="E1030" s="7"/>
      <c r="F1030" s="7"/>
      <c r="P1030" s="7"/>
      <c r="Q1030" s="7"/>
      <c r="AA1030" s="7"/>
      <c r="AB1030" s="7"/>
    </row>
    <row r="1031" spans="5:28" x14ac:dyDescent="0.2">
      <c r="E1031" s="7"/>
      <c r="F1031" s="7"/>
      <c r="P1031" s="7"/>
      <c r="Q1031" s="7"/>
      <c r="AA1031" s="7"/>
      <c r="AB1031" s="7"/>
    </row>
    <row r="1032" spans="5:28" x14ac:dyDescent="0.2">
      <c r="E1032" s="7"/>
      <c r="F1032" s="7"/>
      <c r="P1032" s="7"/>
      <c r="Q1032" s="7"/>
      <c r="AA1032" s="7"/>
      <c r="AB1032" s="7"/>
    </row>
    <row r="1033" spans="5:28" x14ac:dyDescent="0.2">
      <c r="E1033" s="7"/>
      <c r="F1033" s="7"/>
      <c r="P1033" s="7"/>
      <c r="Q1033" s="7"/>
      <c r="AA1033" s="7"/>
      <c r="AB1033" s="7"/>
    </row>
    <row r="1034" spans="5:28" x14ac:dyDescent="0.2">
      <c r="E1034" s="7"/>
      <c r="F1034" s="7"/>
      <c r="P1034" s="7"/>
      <c r="Q1034" s="7"/>
      <c r="AA1034" s="7"/>
      <c r="AB1034" s="7"/>
    </row>
    <row r="1035" spans="5:28" x14ac:dyDescent="0.2">
      <c r="E1035" s="7"/>
      <c r="F1035" s="7"/>
      <c r="P1035" s="7"/>
      <c r="Q1035" s="7"/>
      <c r="AA1035" s="7"/>
      <c r="AB1035" s="7"/>
    </row>
    <row r="1036" spans="5:28" x14ac:dyDescent="0.2">
      <c r="E1036" s="7"/>
      <c r="F1036" s="7"/>
      <c r="P1036" s="7"/>
      <c r="Q1036" s="7"/>
      <c r="AA1036" s="7"/>
      <c r="AB1036" s="7"/>
    </row>
    <row r="1037" spans="5:28" x14ac:dyDescent="0.2">
      <c r="E1037" s="7"/>
      <c r="F1037" s="7"/>
      <c r="P1037" s="7"/>
      <c r="Q1037" s="7"/>
      <c r="AA1037" s="7"/>
      <c r="AB1037" s="7"/>
    </row>
    <row r="1038" spans="5:28" x14ac:dyDescent="0.2">
      <c r="E1038" s="7"/>
      <c r="F1038" s="7"/>
      <c r="P1038" s="7"/>
      <c r="Q1038" s="7"/>
      <c r="AA1038" s="7"/>
      <c r="AB1038" s="7"/>
    </row>
    <row r="1039" spans="5:28" x14ac:dyDescent="0.2">
      <c r="E1039" s="7"/>
      <c r="F1039" s="7"/>
      <c r="P1039" s="7"/>
      <c r="Q1039" s="7"/>
      <c r="AA1039" s="7"/>
      <c r="AB1039" s="7"/>
    </row>
    <row r="1040" spans="5:28" x14ac:dyDescent="0.2">
      <c r="E1040" s="7"/>
      <c r="F1040" s="7"/>
      <c r="P1040" s="7"/>
      <c r="Q1040" s="7"/>
      <c r="AA1040" s="7"/>
      <c r="AB1040" s="7"/>
    </row>
    <row r="1041" spans="5:28" x14ac:dyDescent="0.2">
      <c r="E1041" s="7"/>
      <c r="F1041" s="7"/>
      <c r="P1041" s="7"/>
      <c r="Q1041" s="7"/>
      <c r="AA1041" s="7"/>
      <c r="AB1041" s="7"/>
    </row>
    <row r="1042" spans="5:28" x14ac:dyDescent="0.2">
      <c r="E1042" s="7"/>
      <c r="F1042" s="7"/>
      <c r="P1042" s="7"/>
      <c r="Q1042" s="7"/>
      <c r="AA1042" s="7"/>
      <c r="AB1042" s="7"/>
    </row>
    <row r="1043" spans="5:28" x14ac:dyDescent="0.2">
      <c r="E1043" s="7"/>
      <c r="F1043" s="7"/>
      <c r="P1043" s="7"/>
      <c r="Q1043" s="7"/>
      <c r="AA1043" s="7"/>
      <c r="AB1043" s="7"/>
    </row>
    <row r="1044" spans="5:28" x14ac:dyDescent="0.2">
      <c r="E1044" s="7"/>
      <c r="F1044" s="7"/>
      <c r="P1044" s="7"/>
      <c r="Q1044" s="7"/>
      <c r="AA1044" s="7"/>
      <c r="AB1044" s="7"/>
    </row>
    <row r="1045" spans="5:28" x14ac:dyDescent="0.2">
      <c r="E1045" s="7"/>
      <c r="F1045" s="7"/>
      <c r="P1045" s="7"/>
      <c r="Q1045" s="7"/>
      <c r="AA1045" s="7"/>
      <c r="AB1045" s="7"/>
    </row>
    <row r="1046" spans="5:28" x14ac:dyDescent="0.2">
      <c r="E1046" s="7"/>
      <c r="F1046" s="7"/>
      <c r="P1046" s="7"/>
      <c r="Q1046" s="7"/>
      <c r="AA1046" s="7"/>
      <c r="AB1046" s="7"/>
    </row>
    <row r="1047" spans="5:28" x14ac:dyDescent="0.2">
      <c r="E1047" s="7"/>
      <c r="F1047" s="7"/>
      <c r="P1047" s="7"/>
      <c r="Q1047" s="7"/>
      <c r="AA1047" s="7"/>
      <c r="AB1047" s="7"/>
    </row>
    <row r="1048" spans="5:28" x14ac:dyDescent="0.2">
      <c r="E1048" s="7"/>
      <c r="F1048" s="7"/>
      <c r="P1048" s="7"/>
      <c r="Q1048" s="7"/>
      <c r="AA1048" s="7"/>
      <c r="AB1048" s="7"/>
    </row>
    <row r="1049" spans="5:28" x14ac:dyDescent="0.2">
      <c r="E1049" s="7"/>
      <c r="F1049" s="7"/>
      <c r="P1049" s="7"/>
      <c r="Q1049" s="7"/>
      <c r="AA1049" s="7"/>
      <c r="AB1049" s="7"/>
    </row>
    <row r="1050" spans="5:28" x14ac:dyDescent="0.2">
      <c r="E1050" s="7"/>
      <c r="F1050" s="7"/>
      <c r="P1050" s="7"/>
      <c r="Q1050" s="7"/>
      <c r="AA1050" s="7"/>
      <c r="AB1050" s="7"/>
    </row>
    <row r="1051" spans="5:28" x14ac:dyDescent="0.2">
      <c r="E1051" s="7"/>
      <c r="F1051" s="7"/>
      <c r="P1051" s="7"/>
      <c r="Q1051" s="7"/>
      <c r="AA1051" s="7"/>
      <c r="AB1051" s="7"/>
    </row>
    <row r="1052" spans="5:28" x14ac:dyDescent="0.2">
      <c r="E1052" s="7"/>
      <c r="F1052" s="7"/>
      <c r="P1052" s="7"/>
      <c r="Q1052" s="7"/>
      <c r="AA1052" s="7"/>
      <c r="AB1052" s="7"/>
    </row>
    <row r="1053" spans="5:28" x14ac:dyDescent="0.2">
      <c r="E1053" s="7"/>
      <c r="F1053" s="7"/>
      <c r="P1053" s="7"/>
      <c r="Q1053" s="7"/>
      <c r="AA1053" s="7"/>
      <c r="AB1053" s="7"/>
    </row>
    <row r="1054" spans="5:28" x14ac:dyDescent="0.2">
      <c r="E1054" s="7"/>
      <c r="F1054" s="7"/>
      <c r="P1054" s="7"/>
      <c r="Q1054" s="7"/>
      <c r="AA1054" s="7"/>
      <c r="AB1054" s="7"/>
    </row>
    <row r="1055" spans="5:28" x14ac:dyDescent="0.2">
      <c r="E1055" s="7"/>
      <c r="F1055" s="7"/>
      <c r="P1055" s="7"/>
      <c r="Q1055" s="7"/>
      <c r="AA1055" s="7"/>
      <c r="AB1055" s="7"/>
    </row>
    <row r="1056" spans="5:28" x14ac:dyDescent="0.2">
      <c r="E1056" s="7"/>
      <c r="F1056" s="7"/>
      <c r="P1056" s="7"/>
      <c r="Q1056" s="7"/>
      <c r="AA1056" s="7"/>
      <c r="AB1056" s="7"/>
    </row>
    <row r="1057" spans="5:28" x14ac:dyDescent="0.2">
      <c r="E1057" s="7"/>
      <c r="F1057" s="7"/>
      <c r="P1057" s="7"/>
      <c r="Q1057" s="7"/>
      <c r="AA1057" s="7"/>
      <c r="AB1057" s="7"/>
    </row>
    <row r="1058" spans="5:28" x14ac:dyDescent="0.2">
      <c r="E1058" s="7"/>
      <c r="F1058" s="7"/>
      <c r="P1058" s="7"/>
      <c r="Q1058" s="7"/>
      <c r="AA1058" s="7"/>
      <c r="AB1058" s="7"/>
    </row>
    <row r="1059" spans="5:28" x14ac:dyDescent="0.2">
      <c r="E1059" s="7"/>
      <c r="F1059" s="7"/>
      <c r="P1059" s="7"/>
      <c r="Q1059" s="7"/>
      <c r="AA1059" s="7"/>
      <c r="AB1059" s="7"/>
    </row>
    <row r="1060" spans="5:28" x14ac:dyDescent="0.2">
      <c r="E1060" s="7"/>
      <c r="F1060" s="7"/>
      <c r="P1060" s="7"/>
      <c r="Q1060" s="7"/>
      <c r="AA1060" s="7"/>
      <c r="AB1060" s="7"/>
    </row>
    <row r="1061" spans="5:28" x14ac:dyDescent="0.2">
      <c r="E1061" s="7"/>
      <c r="F1061" s="7"/>
      <c r="P1061" s="7"/>
      <c r="Q1061" s="7"/>
      <c r="AA1061" s="7"/>
      <c r="AB1061" s="7"/>
    </row>
    <row r="1062" spans="5:28" x14ac:dyDescent="0.2">
      <c r="E1062" s="7"/>
      <c r="F1062" s="7"/>
      <c r="P1062" s="7"/>
      <c r="Q1062" s="7"/>
      <c r="AA1062" s="7"/>
      <c r="AB1062" s="7"/>
    </row>
    <row r="1063" spans="5:28" x14ac:dyDescent="0.2">
      <c r="E1063" s="7"/>
      <c r="F1063" s="7"/>
      <c r="P1063" s="7"/>
      <c r="Q1063" s="7"/>
      <c r="AA1063" s="7"/>
      <c r="AB1063" s="7"/>
    </row>
    <row r="1064" spans="5:28" x14ac:dyDescent="0.2">
      <c r="E1064" s="7"/>
      <c r="F1064" s="7"/>
      <c r="P1064" s="7"/>
      <c r="Q1064" s="7"/>
      <c r="AA1064" s="7"/>
      <c r="AB1064" s="7"/>
    </row>
    <row r="1065" spans="5:28" x14ac:dyDescent="0.2">
      <c r="E1065" s="7"/>
      <c r="F1065" s="7"/>
      <c r="P1065" s="7"/>
      <c r="Q1065" s="7"/>
      <c r="AA1065" s="7"/>
      <c r="AB1065" s="7"/>
    </row>
    <row r="1066" spans="5:28" x14ac:dyDescent="0.2">
      <c r="E1066" s="7"/>
      <c r="F1066" s="7"/>
      <c r="P1066" s="7"/>
      <c r="Q1066" s="7"/>
      <c r="AA1066" s="7"/>
      <c r="AB1066" s="7"/>
    </row>
    <row r="1067" spans="5:28" x14ac:dyDescent="0.2">
      <c r="E1067" s="7"/>
      <c r="F1067" s="7"/>
      <c r="P1067" s="7"/>
      <c r="Q1067" s="7"/>
      <c r="AA1067" s="7"/>
      <c r="AB1067" s="7"/>
    </row>
    <row r="1068" spans="5:28" x14ac:dyDescent="0.2">
      <c r="E1068" s="7"/>
      <c r="F1068" s="7"/>
      <c r="P1068" s="7"/>
      <c r="Q1068" s="7"/>
      <c r="AA1068" s="7"/>
      <c r="AB1068" s="7"/>
    </row>
    <row r="1069" spans="5:28" x14ac:dyDescent="0.2">
      <c r="E1069" s="7"/>
      <c r="F1069" s="7"/>
      <c r="P1069" s="7"/>
      <c r="Q1069" s="7"/>
      <c r="AA1069" s="7"/>
      <c r="AB1069" s="7"/>
    </row>
    <row r="1070" spans="5:28" x14ac:dyDescent="0.2">
      <c r="E1070" s="7"/>
      <c r="F1070" s="7"/>
      <c r="P1070" s="7"/>
      <c r="Q1070" s="7"/>
      <c r="AA1070" s="7"/>
      <c r="AB1070" s="7"/>
    </row>
    <row r="1071" spans="5:28" x14ac:dyDescent="0.2">
      <c r="E1071" s="7"/>
      <c r="F1071" s="7"/>
      <c r="P1071" s="7"/>
      <c r="Q1071" s="7"/>
      <c r="AA1071" s="7"/>
      <c r="AB1071" s="7"/>
    </row>
    <row r="1072" spans="5:28" x14ac:dyDescent="0.2">
      <c r="E1072" s="7"/>
      <c r="F1072" s="7"/>
      <c r="P1072" s="7"/>
      <c r="Q1072" s="7"/>
      <c r="AA1072" s="7"/>
      <c r="AB1072" s="7"/>
    </row>
    <row r="1073" spans="5:28" x14ac:dyDescent="0.2">
      <c r="E1073" s="7"/>
      <c r="F1073" s="7"/>
      <c r="P1073" s="7"/>
      <c r="Q1073" s="7"/>
      <c r="AA1073" s="7"/>
      <c r="AB1073" s="7"/>
    </row>
    <row r="1074" spans="5:28" x14ac:dyDescent="0.2">
      <c r="E1074" s="7"/>
      <c r="F1074" s="7"/>
      <c r="P1074" s="7"/>
      <c r="Q1074" s="7"/>
      <c r="AA1074" s="7"/>
      <c r="AB1074" s="7"/>
    </row>
    <row r="1075" spans="5:28" x14ac:dyDescent="0.2">
      <c r="E1075" s="7"/>
      <c r="F1075" s="7"/>
      <c r="P1075" s="7"/>
      <c r="Q1075" s="7"/>
      <c r="AA1075" s="7"/>
      <c r="AB1075" s="7"/>
    </row>
    <row r="1076" spans="5:28" x14ac:dyDescent="0.2">
      <c r="E1076" s="7"/>
      <c r="F1076" s="7"/>
      <c r="P1076" s="7"/>
      <c r="Q1076" s="7"/>
      <c r="AA1076" s="7"/>
      <c r="AB1076" s="7"/>
    </row>
    <row r="1077" spans="5:28" x14ac:dyDescent="0.2">
      <c r="E1077" s="7"/>
      <c r="F1077" s="7"/>
      <c r="P1077" s="7"/>
      <c r="Q1077" s="7"/>
      <c r="AA1077" s="7"/>
      <c r="AB1077" s="7"/>
    </row>
    <row r="1078" spans="5:28" x14ac:dyDescent="0.2">
      <c r="E1078" s="7"/>
      <c r="F1078" s="7"/>
      <c r="P1078" s="7"/>
      <c r="Q1078" s="7"/>
      <c r="AA1078" s="7"/>
      <c r="AB1078" s="7"/>
    </row>
    <row r="1079" spans="5:28" x14ac:dyDescent="0.2">
      <c r="E1079" s="7"/>
      <c r="F1079" s="7"/>
      <c r="P1079" s="7"/>
      <c r="Q1079" s="7"/>
      <c r="AA1079" s="7"/>
      <c r="AB1079" s="7"/>
    </row>
    <row r="1080" spans="5:28" x14ac:dyDescent="0.2">
      <c r="E1080" s="7"/>
      <c r="F1080" s="7"/>
      <c r="P1080" s="7"/>
      <c r="Q1080" s="7"/>
      <c r="AA1080" s="7"/>
      <c r="AB1080" s="7"/>
    </row>
    <row r="1081" spans="5:28" x14ac:dyDescent="0.2">
      <c r="E1081" s="7"/>
      <c r="F1081" s="7"/>
      <c r="P1081" s="7"/>
      <c r="Q1081" s="7"/>
      <c r="AA1081" s="7"/>
      <c r="AB1081" s="7"/>
    </row>
    <row r="1082" spans="5:28" x14ac:dyDescent="0.2">
      <c r="E1082" s="7"/>
      <c r="F1082" s="7"/>
      <c r="P1082" s="7"/>
      <c r="Q1082" s="7"/>
      <c r="AA1082" s="7"/>
      <c r="AB1082" s="7"/>
    </row>
    <row r="1083" spans="5:28" x14ac:dyDescent="0.2">
      <c r="E1083" s="7"/>
      <c r="F1083" s="7"/>
      <c r="P1083" s="7"/>
      <c r="Q1083" s="7"/>
      <c r="AA1083" s="7"/>
      <c r="AB1083" s="7"/>
    </row>
    <row r="1084" spans="5:28" x14ac:dyDescent="0.2">
      <c r="E1084" s="7"/>
      <c r="F1084" s="7"/>
      <c r="P1084" s="7"/>
      <c r="Q1084" s="7"/>
      <c r="AA1084" s="7"/>
      <c r="AB1084" s="7"/>
    </row>
    <row r="1085" spans="5:28" x14ac:dyDescent="0.2">
      <c r="E1085" s="7"/>
      <c r="F1085" s="7"/>
      <c r="P1085" s="7"/>
      <c r="Q1085" s="7"/>
      <c r="AA1085" s="7"/>
      <c r="AB1085" s="7"/>
    </row>
    <row r="1086" spans="5:28" x14ac:dyDescent="0.2">
      <c r="E1086" s="7"/>
      <c r="F1086" s="7"/>
      <c r="P1086" s="7"/>
      <c r="Q1086" s="7"/>
      <c r="AA1086" s="7"/>
      <c r="AB1086" s="7"/>
    </row>
    <row r="1087" spans="5:28" x14ac:dyDescent="0.2">
      <c r="E1087" s="7"/>
      <c r="F1087" s="7"/>
      <c r="P1087" s="7"/>
      <c r="Q1087" s="7"/>
      <c r="AA1087" s="7"/>
      <c r="AB1087" s="7"/>
    </row>
    <row r="1088" spans="5:28" x14ac:dyDescent="0.2">
      <c r="E1088" s="7"/>
      <c r="F1088" s="7"/>
      <c r="P1088" s="7"/>
      <c r="Q1088" s="7"/>
      <c r="AA1088" s="7"/>
      <c r="AB1088" s="7"/>
    </row>
    <row r="1089" spans="5:28" x14ac:dyDescent="0.2">
      <c r="E1089" s="7"/>
      <c r="F1089" s="7"/>
      <c r="P1089" s="7"/>
      <c r="Q1089" s="7"/>
      <c r="AA1089" s="7"/>
      <c r="AB1089" s="7"/>
    </row>
    <row r="1090" spans="5:28" x14ac:dyDescent="0.2">
      <c r="E1090" s="7"/>
      <c r="F1090" s="7"/>
      <c r="P1090" s="7"/>
      <c r="Q1090" s="7"/>
      <c r="AA1090" s="7"/>
      <c r="AB1090" s="7"/>
    </row>
    <row r="1091" spans="5:28" x14ac:dyDescent="0.2">
      <c r="E1091" s="7"/>
      <c r="F1091" s="7"/>
      <c r="P1091" s="7"/>
      <c r="Q1091" s="7"/>
      <c r="AA1091" s="7"/>
      <c r="AB1091" s="7"/>
    </row>
    <row r="1092" spans="5:28" x14ac:dyDescent="0.2">
      <c r="E1092" s="7"/>
      <c r="F1092" s="7"/>
      <c r="P1092" s="7"/>
      <c r="Q1092" s="7"/>
      <c r="AA1092" s="7"/>
      <c r="AB1092" s="7"/>
    </row>
    <row r="1093" spans="5:28" x14ac:dyDescent="0.2">
      <c r="E1093" s="7"/>
      <c r="F1093" s="7"/>
      <c r="P1093" s="7"/>
      <c r="Q1093" s="7"/>
      <c r="AA1093" s="7"/>
      <c r="AB1093" s="7"/>
    </row>
    <row r="1094" spans="5:28" x14ac:dyDescent="0.2">
      <c r="E1094" s="7"/>
      <c r="F1094" s="7"/>
      <c r="P1094" s="7"/>
      <c r="Q1094" s="7"/>
      <c r="AA1094" s="7"/>
      <c r="AB1094" s="7"/>
    </row>
    <row r="1095" spans="5:28" x14ac:dyDescent="0.2">
      <c r="E1095" s="7"/>
      <c r="F1095" s="7"/>
      <c r="P1095" s="7"/>
      <c r="Q1095" s="7"/>
      <c r="AA1095" s="7"/>
      <c r="AB1095" s="7"/>
    </row>
    <row r="1096" spans="5:28" x14ac:dyDescent="0.2">
      <c r="E1096" s="7"/>
      <c r="F1096" s="7"/>
      <c r="P1096" s="7"/>
      <c r="Q1096" s="7"/>
      <c r="AA1096" s="7"/>
      <c r="AB1096" s="7"/>
    </row>
    <row r="1097" spans="5:28" x14ac:dyDescent="0.2">
      <c r="E1097" s="7"/>
      <c r="F1097" s="7"/>
      <c r="P1097" s="7"/>
      <c r="Q1097" s="7"/>
      <c r="AA1097" s="7"/>
      <c r="AB1097" s="7"/>
    </row>
    <row r="1098" spans="5:28" x14ac:dyDescent="0.2">
      <c r="E1098" s="7"/>
      <c r="F1098" s="7"/>
      <c r="P1098" s="7"/>
      <c r="Q1098" s="7"/>
      <c r="AA1098" s="7"/>
      <c r="AB1098" s="7"/>
    </row>
    <row r="1099" spans="5:28" x14ac:dyDescent="0.2">
      <c r="E1099" s="7"/>
      <c r="F1099" s="7"/>
      <c r="P1099" s="7"/>
      <c r="Q1099" s="7"/>
      <c r="AA1099" s="7"/>
      <c r="AB1099" s="7"/>
    </row>
    <row r="1100" spans="5:28" x14ac:dyDescent="0.2">
      <c r="E1100" s="7"/>
      <c r="F1100" s="7"/>
      <c r="P1100" s="7"/>
      <c r="Q1100" s="7"/>
      <c r="AA1100" s="7"/>
      <c r="AB1100" s="7"/>
    </row>
    <row r="1101" spans="5:28" x14ac:dyDescent="0.2">
      <c r="E1101" s="7"/>
      <c r="F1101" s="7"/>
      <c r="P1101" s="7"/>
      <c r="Q1101" s="7"/>
      <c r="AA1101" s="7"/>
      <c r="AB1101" s="7"/>
    </row>
    <row r="1102" spans="5:28" x14ac:dyDescent="0.2">
      <c r="E1102" s="7"/>
      <c r="F1102" s="7"/>
      <c r="P1102" s="7"/>
      <c r="Q1102" s="7"/>
      <c r="AA1102" s="7"/>
      <c r="AB1102" s="7"/>
    </row>
  </sheetData>
  <phoneticPr fontId="0" type="noConversion"/>
  <pageMargins left="0.75" right="0.75" top="0.75" bottom="0.75" header="0.5" footer="0.25"/>
  <pageSetup scale="64" orientation="portrait" horizontalDpi="300" verticalDpi="300" r:id="rId1"/>
  <headerFooter alignWithMargins="0">
    <oddHeader xml:space="preserve">&amp;R&amp;D&amp;LReclaim 7.0 Project: Blank                    </oddHeader>
    <oddFooter>&amp;L&amp;F&amp;R&amp;P of &amp;N</oddFooter>
  </headerFooter>
  <colBreaks count="4" manualBreakCount="4">
    <brk id="1" max="1048575" man="1"/>
    <brk id="11" max="1048575" man="1"/>
    <brk id="12" max="1048575" man="1"/>
    <brk id="2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Y1102"/>
  <sheetViews>
    <sheetView zoomScale="75" zoomScaleNormal="75" workbookViewId="0"/>
  </sheetViews>
  <sheetFormatPr defaultColWidth="9.77734375" defaultRowHeight="12.75" x14ac:dyDescent="0.2"/>
  <cols>
    <col min="1" max="1" width="1.88671875" style="7" customWidth="1"/>
    <col min="2" max="3" width="29.6640625" style="7" customWidth="1"/>
    <col min="4" max="4" width="5.21875" style="15" customWidth="1"/>
    <col min="5" max="5" width="8" style="56" customWidth="1"/>
    <col min="6" max="6" width="7" style="5" customWidth="1"/>
    <col min="7" max="7" width="5.6640625" style="121" customWidth="1"/>
    <col min="8" max="8" width="11.44140625" style="7" customWidth="1"/>
    <col min="9" max="9" width="5.21875" style="7" customWidth="1"/>
    <col min="10" max="10" width="6.109375" style="7" customWidth="1"/>
    <col min="11" max="11" width="6.77734375" style="7" customWidth="1"/>
    <col min="12" max="12" width="5.6640625" style="5" customWidth="1"/>
    <col min="13" max="14" width="29.6640625" style="7" customWidth="1"/>
    <col min="15" max="15" width="5.21875" style="15" customWidth="1"/>
    <col min="16" max="16" width="8" style="56" customWidth="1"/>
    <col min="17" max="17" width="7" style="5" customWidth="1"/>
    <col min="18" max="18" width="5.6640625" style="121" customWidth="1"/>
    <col min="19" max="19" width="11.44140625" style="7" customWidth="1"/>
    <col min="20" max="20" width="5.21875" style="7" customWidth="1"/>
    <col min="21" max="21" width="6.109375" style="7" customWidth="1"/>
    <col min="22" max="22" width="6.77734375" style="7" customWidth="1"/>
    <col min="23" max="23" width="5.6640625" style="5" customWidth="1"/>
    <col min="24" max="24" width="6.21875" style="15" customWidth="1"/>
    <col min="25" max="25" width="6.109375" style="56" customWidth="1"/>
    <col min="26" max="26" width="6.88671875" style="5" customWidth="1"/>
    <col min="27" max="27" width="5.6640625" style="121" customWidth="1"/>
    <col min="28" max="28" width="9.88671875" style="7" customWidth="1"/>
    <col min="29" max="29" width="6" style="7" hidden="1" customWidth="1"/>
    <col min="30" max="30" width="9.21875" style="7" hidden="1" customWidth="1"/>
    <col min="31" max="31" width="9.5546875" style="7" hidden="1" customWidth="1"/>
    <col min="32" max="32" width="5.6640625" style="5" customWidth="1"/>
    <col min="33" max="33" width="6.109375" style="56" customWidth="1"/>
    <col min="34" max="34" width="6.88671875" style="5" customWidth="1"/>
    <col min="35" max="35" width="5.6640625" style="5" customWidth="1"/>
    <col min="36" max="36" width="8.6640625" style="7" customWidth="1"/>
    <col min="37" max="37" width="6" style="7" customWidth="1"/>
    <col min="38" max="38" width="7.21875" style="7" customWidth="1"/>
    <col min="39" max="39" width="7.5546875" style="7" customWidth="1"/>
    <col min="40" max="40" width="5.6640625" style="5" customWidth="1"/>
    <col min="41" max="41" width="27.21875" style="7" customWidth="1"/>
    <col min="42" max="42" width="4.77734375" style="15" customWidth="1"/>
    <col min="43" max="43" width="6.109375" style="56" customWidth="1"/>
    <col min="44" max="44" width="6.88671875" style="5" customWidth="1"/>
    <col min="45" max="45" width="5.6640625" style="5" customWidth="1"/>
    <col min="46" max="46" width="8.6640625" style="7" customWidth="1"/>
    <col min="47" max="47" width="6" style="7" customWidth="1"/>
    <col min="48" max="48" width="7.21875" style="7" customWidth="1"/>
    <col min="49" max="49" width="7.5546875" style="7" customWidth="1"/>
    <col min="50" max="50" width="5.6640625" style="5" customWidth="1"/>
    <col min="51" max="16384" width="9.77734375" style="7"/>
  </cols>
  <sheetData>
    <row r="1" spans="1:51" s="114" customFormat="1" ht="37.5" customHeight="1" x14ac:dyDescent="0.2">
      <c r="A1" s="7">
        <v>1</v>
      </c>
      <c r="B1" s="389" t="s">
        <v>323</v>
      </c>
      <c r="C1" s="389"/>
      <c r="D1" s="390"/>
      <c r="E1" s="248"/>
      <c r="F1" s="248"/>
      <c r="G1" s="391" t="s">
        <v>358</v>
      </c>
      <c r="H1" s="392">
        <v>1</v>
      </c>
      <c r="I1" s="243"/>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s="21" customFormat="1" ht="5.0999999999999996" customHeight="1" thickBot="1" x14ac:dyDescent="0.25">
      <c r="A2" s="7"/>
      <c r="D2" s="390"/>
      <c r="E2" s="248"/>
      <c r="F2" s="248"/>
      <c r="G2" s="395"/>
      <c r="H2" s="248"/>
      <c r="I2" s="243"/>
      <c r="J2" s="243"/>
      <c r="K2" s="243"/>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row>
    <row r="3" spans="1:51" s="114" customFormat="1" ht="15" customHeight="1" x14ac:dyDescent="0.2">
      <c r="A3" s="7"/>
      <c r="B3" s="385" t="s">
        <v>4</v>
      </c>
      <c r="C3" s="385" t="s">
        <v>355</v>
      </c>
      <c r="D3" s="386" t="s">
        <v>287</v>
      </c>
      <c r="E3" s="393" t="s">
        <v>288</v>
      </c>
      <c r="F3" s="387" t="s">
        <v>200</v>
      </c>
      <c r="G3" s="394" t="s">
        <v>201</v>
      </c>
      <c r="H3" s="386" t="s">
        <v>202</v>
      </c>
      <c r="I3" s="385" t="s">
        <v>203</v>
      </c>
      <c r="J3" s="385" t="s">
        <v>215</v>
      </c>
      <c r="K3" s="385" t="s">
        <v>204</v>
      </c>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row>
    <row r="4" spans="1:51" ht="15" customHeight="1" x14ac:dyDescent="0.2">
      <c r="B4" s="65" t="s">
        <v>849</v>
      </c>
      <c r="C4" s="65"/>
      <c r="D4" s="66"/>
      <c r="E4" s="69"/>
      <c r="F4" s="65"/>
      <c r="G4" s="123"/>
      <c r="H4" s="68"/>
      <c r="I4" s="70"/>
      <c r="J4" s="68"/>
      <c r="K4" s="68"/>
      <c r="L4" s="7"/>
      <c r="O4" s="7"/>
      <c r="P4" s="7"/>
      <c r="Q4" s="7"/>
      <c r="R4" s="7"/>
      <c r="W4" s="7"/>
      <c r="X4" s="7"/>
      <c r="Y4" s="7"/>
      <c r="Z4" s="7"/>
      <c r="AA4" s="7"/>
      <c r="AF4" s="7"/>
      <c r="AG4" s="7"/>
      <c r="AH4" s="7"/>
      <c r="AI4" s="7"/>
      <c r="AN4" s="7"/>
      <c r="AP4" s="7"/>
      <c r="AQ4" s="7"/>
      <c r="AR4" s="7"/>
      <c r="AS4" s="7"/>
      <c r="AX4" s="7"/>
    </row>
    <row r="5" spans="1:51" ht="15" customHeight="1" x14ac:dyDescent="0.2">
      <c r="B5" s="22" t="s">
        <v>6</v>
      </c>
      <c r="C5" s="22"/>
      <c r="D5" s="23" t="s">
        <v>7</v>
      </c>
      <c r="E5" s="58"/>
      <c r="F5" s="22" t="e">
        <f>NA()</f>
        <v>#N/A</v>
      </c>
      <c r="G5" s="372">
        <f t="shared" ref="G5:G19" si="0">IF(ISNA(F5),0,INDEX(IF(UPPER(RIGHT(F5,1))=Low,UnitCostLow, IF(UPPER(RIGHT(F5,1))=High,UnitCostHigh,UnitCostSpecified)),MATCH(UPPER(LEFT(F5,LEN(F5)-1)),CostCode,0)))</f>
        <v>0</v>
      </c>
      <c r="H5" s="409">
        <f t="shared" ref="H5:H19" si="1">G5*E5</f>
        <v>0</v>
      </c>
      <c r="I5" s="97"/>
      <c r="J5" s="409">
        <f>H5*I5</f>
        <v>0</v>
      </c>
      <c r="K5" s="409">
        <f>H5*(1-I5)</f>
        <v>0</v>
      </c>
      <c r="L5" s="7"/>
      <c r="O5" s="7"/>
      <c r="P5" s="7"/>
      <c r="Q5" s="7"/>
      <c r="R5" s="7"/>
      <c r="W5" s="7"/>
      <c r="X5" s="7"/>
      <c r="Y5" s="7"/>
      <c r="Z5" s="7"/>
      <c r="AA5" s="7"/>
      <c r="AF5" s="7"/>
      <c r="AG5" s="7"/>
      <c r="AH5" s="7"/>
      <c r="AI5" s="7"/>
      <c r="AN5" s="7"/>
      <c r="AP5" s="7"/>
      <c r="AQ5" s="7"/>
      <c r="AR5" s="7"/>
      <c r="AS5" s="7"/>
      <c r="AX5" s="7"/>
    </row>
    <row r="6" spans="1:51" ht="15" customHeight="1" x14ac:dyDescent="0.2">
      <c r="B6" s="5" t="s">
        <v>8</v>
      </c>
      <c r="C6" s="5"/>
      <c r="D6" s="16" t="s">
        <v>9</v>
      </c>
      <c r="F6" s="5" t="e">
        <f>NA()</f>
        <v>#N/A</v>
      </c>
      <c r="G6" s="121">
        <f t="shared" si="0"/>
        <v>0</v>
      </c>
      <c r="H6" s="409">
        <f t="shared" si="1"/>
        <v>0</v>
      </c>
      <c r="I6" s="97"/>
      <c r="J6" s="409">
        <f t="shared" ref="J6:J33" si="2">H6*I6</f>
        <v>0</v>
      </c>
      <c r="K6" s="409">
        <f t="shared" ref="K6:K41" si="3">H6*(1-I6)</f>
        <v>0</v>
      </c>
      <c r="L6" s="7"/>
      <c r="O6" s="7"/>
      <c r="P6" s="7"/>
      <c r="Q6" s="7"/>
      <c r="R6" s="7"/>
      <c r="W6" s="7"/>
      <c r="X6" s="7"/>
      <c r="Y6" s="7"/>
      <c r="Z6" s="7"/>
      <c r="AA6" s="7"/>
      <c r="AF6" s="7"/>
      <c r="AG6" s="7"/>
      <c r="AH6" s="7"/>
      <c r="AI6" s="7"/>
      <c r="AN6" s="7"/>
      <c r="AP6" s="7"/>
      <c r="AQ6" s="7"/>
      <c r="AR6" s="7"/>
      <c r="AS6" s="7"/>
      <c r="AX6" s="7"/>
    </row>
    <row r="7" spans="1:51" ht="15" customHeight="1" x14ac:dyDescent="0.2">
      <c r="B7" s="22" t="s">
        <v>12</v>
      </c>
      <c r="C7" s="22"/>
      <c r="D7" s="23" t="s">
        <v>10</v>
      </c>
      <c r="E7" s="22"/>
      <c r="F7" s="22" t="e">
        <f>NA()</f>
        <v>#N/A</v>
      </c>
      <c r="G7" s="372">
        <f t="shared" si="0"/>
        <v>0</v>
      </c>
      <c r="H7" s="407">
        <f>G7*E7</f>
        <v>0</v>
      </c>
      <c r="I7" s="47"/>
      <c r="J7" s="407">
        <f t="shared" si="2"/>
        <v>0</v>
      </c>
      <c r="K7" s="407">
        <f t="shared" si="3"/>
        <v>0</v>
      </c>
      <c r="L7" s="7"/>
      <c r="O7" s="7"/>
      <c r="P7" s="7"/>
      <c r="Q7" s="7"/>
      <c r="R7" s="7"/>
      <c r="W7" s="7"/>
      <c r="X7" s="7"/>
      <c r="Y7" s="7"/>
      <c r="Z7" s="7"/>
      <c r="AA7" s="7"/>
      <c r="AF7" s="7"/>
      <c r="AG7" s="7"/>
      <c r="AH7" s="7"/>
      <c r="AI7" s="7"/>
      <c r="AN7" s="7"/>
      <c r="AP7" s="7"/>
      <c r="AQ7" s="7"/>
      <c r="AR7" s="7"/>
      <c r="AS7" s="7"/>
      <c r="AX7" s="7"/>
    </row>
    <row r="8" spans="1:51" ht="15" customHeight="1" x14ac:dyDescent="0.2">
      <c r="B8" s="5" t="s">
        <v>11</v>
      </c>
      <c r="C8" s="5"/>
      <c r="D8" s="16" t="s">
        <v>10</v>
      </c>
      <c r="F8" s="5" t="e">
        <f>NA()</f>
        <v>#N/A</v>
      </c>
      <c r="G8" s="121">
        <f t="shared" si="0"/>
        <v>0</v>
      </c>
      <c r="H8" s="409">
        <f t="shared" si="1"/>
        <v>0</v>
      </c>
      <c r="I8" s="97"/>
      <c r="J8" s="409">
        <f t="shared" si="2"/>
        <v>0</v>
      </c>
      <c r="K8" s="409">
        <f t="shared" si="3"/>
        <v>0</v>
      </c>
      <c r="L8" s="7"/>
      <c r="O8" s="7"/>
      <c r="P8" s="7"/>
      <c r="Q8" s="7"/>
      <c r="R8" s="7"/>
      <c r="W8" s="7"/>
      <c r="X8" s="7"/>
      <c r="Y8" s="7"/>
      <c r="Z8" s="7"/>
      <c r="AA8" s="7"/>
      <c r="AF8" s="7"/>
      <c r="AG8" s="7"/>
      <c r="AH8" s="7"/>
      <c r="AI8" s="7"/>
      <c r="AN8" s="7"/>
      <c r="AP8" s="7"/>
      <c r="AQ8" s="7"/>
      <c r="AR8" s="7"/>
      <c r="AS8" s="7"/>
      <c r="AX8" s="7"/>
    </row>
    <row r="9" spans="1:51" ht="15" customHeight="1" x14ac:dyDescent="0.2">
      <c r="B9" s="5" t="s">
        <v>393</v>
      </c>
      <c r="C9" s="5"/>
      <c r="D9" s="16" t="s">
        <v>10</v>
      </c>
      <c r="E9" s="5"/>
      <c r="F9" s="5" t="e">
        <f>NA()</f>
        <v>#N/A</v>
      </c>
      <c r="G9" s="121">
        <f t="shared" si="0"/>
        <v>0</v>
      </c>
      <c r="H9" s="409">
        <f t="shared" si="1"/>
        <v>0</v>
      </c>
      <c r="I9" s="97"/>
      <c r="J9" s="409">
        <f>H9*I9</f>
        <v>0</v>
      </c>
      <c r="K9" s="409">
        <f>H9*(1-I9)</f>
        <v>0</v>
      </c>
      <c r="L9" s="7"/>
      <c r="O9" s="7"/>
      <c r="P9" s="7"/>
      <c r="Q9" s="7"/>
      <c r="R9" s="7"/>
      <c r="W9" s="7"/>
      <c r="X9" s="7"/>
      <c r="Y9" s="7"/>
      <c r="Z9" s="7"/>
      <c r="AA9" s="7"/>
      <c r="AF9" s="7"/>
      <c r="AG9" s="7"/>
      <c r="AH9" s="7"/>
      <c r="AI9" s="7"/>
      <c r="AN9" s="7"/>
      <c r="AP9" s="7"/>
      <c r="AQ9" s="7"/>
      <c r="AR9" s="7"/>
      <c r="AS9" s="7"/>
      <c r="AX9" s="7"/>
    </row>
    <row r="10" spans="1:51" ht="15" customHeight="1" x14ac:dyDescent="0.2">
      <c r="B10" s="59" t="s">
        <v>394</v>
      </c>
      <c r="C10" s="5"/>
      <c r="D10" s="16" t="s">
        <v>10</v>
      </c>
      <c r="F10" s="5" t="e">
        <f>NA()</f>
        <v>#N/A</v>
      </c>
      <c r="G10" s="121">
        <f t="shared" si="0"/>
        <v>0</v>
      </c>
      <c r="H10" s="409">
        <f t="shared" si="1"/>
        <v>0</v>
      </c>
      <c r="I10" s="97"/>
      <c r="J10" s="409">
        <f t="shared" si="2"/>
        <v>0</v>
      </c>
      <c r="K10" s="409">
        <f t="shared" si="3"/>
        <v>0</v>
      </c>
      <c r="L10" s="7"/>
      <c r="O10" s="7"/>
      <c r="P10" s="7"/>
      <c r="Q10" s="7"/>
      <c r="R10" s="7"/>
      <c r="W10" s="7"/>
      <c r="X10" s="7"/>
      <c r="Y10" s="7"/>
      <c r="Z10" s="7"/>
      <c r="AA10" s="7"/>
      <c r="AF10" s="7"/>
      <c r="AG10" s="7"/>
      <c r="AH10" s="7"/>
      <c r="AI10" s="7"/>
      <c r="AN10" s="7"/>
      <c r="AP10" s="7"/>
      <c r="AQ10" s="7"/>
      <c r="AR10" s="7"/>
      <c r="AS10" s="7"/>
      <c r="AX10" s="7"/>
    </row>
    <row r="11" spans="1:51" ht="15" customHeight="1" x14ac:dyDescent="0.2">
      <c r="B11" s="59" t="s">
        <v>395</v>
      </c>
      <c r="C11" s="5"/>
      <c r="D11" s="16" t="s">
        <v>10</v>
      </c>
      <c r="F11" s="5" t="e">
        <f>NA()</f>
        <v>#N/A</v>
      </c>
      <c r="G11" s="121">
        <f t="shared" si="0"/>
        <v>0</v>
      </c>
      <c r="H11" s="409">
        <f t="shared" si="1"/>
        <v>0</v>
      </c>
      <c r="I11" s="97"/>
      <c r="J11" s="409">
        <f t="shared" si="2"/>
        <v>0</v>
      </c>
      <c r="K11" s="409">
        <f t="shared" si="3"/>
        <v>0</v>
      </c>
      <c r="L11" s="7"/>
      <c r="O11" s="7"/>
      <c r="P11" s="7"/>
      <c r="Q11" s="7"/>
      <c r="R11" s="7"/>
      <c r="W11" s="7"/>
      <c r="X11" s="7"/>
      <c r="Y11" s="7"/>
      <c r="Z11" s="7"/>
      <c r="AA11" s="7"/>
      <c r="AF11" s="7"/>
      <c r="AG11" s="7"/>
      <c r="AH11" s="7"/>
      <c r="AI11" s="7"/>
      <c r="AN11" s="7"/>
      <c r="AP11" s="7"/>
      <c r="AQ11" s="7"/>
      <c r="AR11" s="7"/>
      <c r="AS11" s="7"/>
      <c r="AX11" s="7"/>
    </row>
    <row r="12" spans="1:51" ht="15" customHeight="1" x14ac:dyDescent="0.2">
      <c r="B12" s="59" t="s">
        <v>396</v>
      </c>
      <c r="C12" s="5"/>
      <c r="D12" s="16" t="s">
        <v>10</v>
      </c>
      <c r="F12" s="5" t="e">
        <f>NA()</f>
        <v>#N/A</v>
      </c>
      <c r="G12" s="121">
        <f t="shared" si="0"/>
        <v>0</v>
      </c>
      <c r="H12" s="409">
        <f t="shared" si="1"/>
        <v>0</v>
      </c>
      <c r="I12" s="97"/>
      <c r="J12" s="409">
        <f t="shared" si="2"/>
        <v>0</v>
      </c>
      <c r="K12" s="409">
        <f t="shared" si="3"/>
        <v>0</v>
      </c>
      <c r="L12" s="7"/>
      <c r="O12" s="7"/>
      <c r="P12" s="7"/>
      <c r="Q12" s="7"/>
      <c r="R12" s="7"/>
      <c r="W12" s="7"/>
      <c r="X12" s="7"/>
      <c r="Y12" s="7"/>
      <c r="Z12" s="7"/>
      <c r="AA12" s="7"/>
      <c r="AF12" s="7"/>
      <c r="AG12" s="7"/>
      <c r="AH12" s="7"/>
      <c r="AI12" s="7"/>
      <c r="AN12" s="7"/>
      <c r="AP12" s="7"/>
      <c r="AQ12" s="7"/>
      <c r="AR12" s="7"/>
      <c r="AS12" s="7"/>
      <c r="AX12" s="7"/>
    </row>
    <row r="13" spans="1:51" ht="15" customHeight="1" x14ac:dyDescent="0.2">
      <c r="B13" s="59" t="s">
        <v>397</v>
      </c>
      <c r="C13" s="5"/>
      <c r="D13" s="16" t="s">
        <v>10</v>
      </c>
      <c r="F13" s="5" t="e">
        <f>NA()</f>
        <v>#N/A</v>
      </c>
      <c r="G13" s="121">
        <f t="shared" si="0"/>
        <v>0</v>
      </c>
      <c r="H13" s="409">
        <f t="shared" si="1"/>
        <v>0</v>
      </c>
      <c r="I13" s="97"/>
      <c r="J13" s="409">
        <f t="shared" si="2"/>
        <v>0</v>
      </c>
      <c r="K13" s="409">
        <f t="shared" si="3"/>
        <v>0</v>
      </c>
      <c r="L13" s="7"/>
      <c r="O13" s="7"/>
      <c r="P13" s="7"/>
      <c r="Q13" s="7"/>
      <c r="R13" s="7"/>
      <c r="W13" s="7"/>
      <c r="X13" s="7"/>
      <c r="Y13" s="7"/>
      <c r="Z13" s="7"/>
      <c r="AA13" s="7"/>
      <c r="AF13" s="7"/>
      <c r="AG13" s="7"/>
      <c r="AH13" s="7"/>
      <c r="AI13" s="7"/>
      <c r="AN13" s="7"/>
      <c r="AP13" s="7"/>
      <c r="AQ13" s="7"/>
      <c r="AR13" s="7"/>
      <c r="AS13" s="7"/>
      <c r="AX13" s="7"/>
    </row>
    <row r="14" spans="1:51" ht="15" customHeight="1" x14ac:dyDescent="0.2">
      <c r="B14" s="59" t="s">
        <v>398</v>
      </c>
      <c r="C14" s="5"/>
      <c r="D14" s="16" t="s">
        <v>10</v>
      </c>
      <c r="F14" s="5" t="e">
        <f>NA()</f>
        <v>#N/A</v>
      </c>
      <c r="G14" s="121">
        <f t="shared" si="0"/>
        <v>0</v>
      </c>
      <c r="H14" s="409">
        <f t="shared" si="1"/>
        <v>0</v>
      </c>
      <c r="I14" s="97"/>
      <c r="J14" s="409">
        <f t="shared" si="2"/>
        <v>0</v>
      </c>
      <c r="K14" s="409">
        <f t="shared" si="3"/>
        <v>0</v>
      </c>
      <c r="L14" s="7"/>
      <c r="O14" s="7"/>
      <c r="P14" s="7"/>
      <c r="Q14" s="7"/>
      <c r="R14" s="7"/>
      <c r="W14" s="7"/>
      <c r="X14" s="7"/>
      <c r="Y14" s="7"/>
      <c r="Z14" s="7"/>
      <c r="AA14" s="7"/>
      <c r="AF14" s="7"/>
      <c r="AG14" s="7"/>
      <c r="AH14" s="7"/>
      <c r="AI14" s="7"/>
      <c r="AN14" s="7"/>
      <c r="AP14" s="7"/>
      <c r="AQ14" s="7"/>
      <c r="AR14" s="7"/>
      <c r="AS14" s="7"/>
      <c r="AX14" s="7"/>
    </row>
    <row r="15" spans="1:51" ht="15" customHeight="1" x14ac:dyDescent="0.2">
      <c r="B15" s="59" t="s">
        <v>399</v>
      </c>
      <c r="C15" s="5"/>
      <c r="D15" s="16" t="s">
        <v>10</v>
      </c>
      <c r="F15" s="5" t="e">
        <f>NA()</f>
        <v>#N/A</v>
      </c>
      <c r="G15" s="121">
        <f t="shared" si="0"/>
        <v>0</v>
      </c>
      <c r="H15" s="409">
        <f t="shared" si="1"/>
        <v>0</v>
      </c>
      <c r="I15" s="97"/>
      <c r="J15" s="409">
        <f t="shared" si="2"/>
        <v>0</v>
      </c>
      <c r="K15" s="409">
        <f t="shared" si="3"/>
        <v>0</v>
      </c>
      <c r="L15" s="7"/>
      <c r="O15" s="7"/>
      <c r="P15" s="7"/>
      <c r="Q15" s="7"/>
      <c r="R15" s="7"/>
      <c r="W15" s="7"/>
      <c r="X15" s="7"/>
      <c r="Y15" s="7"/>
      <c r="Z15" s="7"/>
      <c r="AA15" s="7"/>
      <c r="AF15" s="7"/>
      <c r="AG15" s="7"/>
      <c r="AH15" s="7"/>
      <c r="AI15" s="7"/>
      <c r="AN15" s="7"/>
      <c r="AP15" s="7"/>
      <c r="AQ15" s="7"/>
      <c r="AR15" s="7"/>
      <c r="AS15" s="7"/>
      <c r="AX15" s="7"/>
    </row>
    <row r="16" spans="1:51" ht="15" customHeight="1" x14ac:dyDescent="0.2">
      <c r="B16" s="5" t="s">
        <v>542</v>
      </c>
      <c r="C16" s="5"/>
      <c r="D16" s="16" t="s">
        <v>10</v>
      </c>
      <c r="E16" s="5"/>
      <c r="F16" s="5" t="e">
        <f>NA()</f>
        <v>#N/A</v>
      </c>
      <c r="G16" s="121">
        <f t="shared" si="0"/>
        <v>0</v>
      </c>
      <c r="H16" s="409">
        <f t="shared" si="1"/>
        <v>0</v>
      </c>
      <c r="I16" s="97"/>
      <c r="J16" s="409">
        <f>H16*I16</f>
        <v>0</v>
      </c>
      <c r="K16" s="409">
        <f>H16*(1-I16)</f>
        <v>0</v>
      </c>
      <c r="L16" s="7"/>
      <c r="O16" s="7"/>
      <c r="P16" s="7"/>
      <c r="Q16" s="7"/>
      <c r="R16" s="7"/>
      <c r="W16" s="7"/>
      <c r="X16" s="7"/>
      <c r="Y16" s="7"/>
      <c r="Z16" s="7"/>
      <c r="AA16" s="7"/>
      <c r="AF16" s="7"/>
      <c r="AG16" s="7"/>
      <c r="AH16" s="7"/>
      <c r="AI16" s="7"/>
      <c r="AN16" s="7"/>
      <c r="AP16" s="7"/>
      <c r="AQ16" s="7"/>
      <c r="AR16" s="7"/>
      <c r="AS16" s="7"/>
      <c r="AX16" s="7"/>
    </row>
    <row r="17" spans="2:50" ht="15" customHeight="1" x14ac:dyDescent="0.2">
      <c r="B17" s="5" t="s">
        <v>400</v>
      </c>
      <c r="C17" s="5"/>
      <c r="D17" s="16" t="s">
        <v>10</v>
      </c>
      <c r="F17" s="5" t="e">
        <f>NA()</f>
        <v>#N/A</v>
      </c>
      <c r="G17" s="121">
        <f t="shared" si="0"/>
        <v>0</v>
      </c>
      <c r="H17" s="409">
        <f t="shared" si="1"/>
        <v>0</v>
      </c>
      <c r="I17" s="97"/>
      <c r="J17" s="409">
        <f t="shared" si="2"/>
        <v>0</v>
      </c>
      <c r="K17" s="409">
        <f t="shared" si="3"/>
        <v>0</v>
      </c>
      <c r="L17" s="7"/>
      <c r="O17" s="7"/>
      <c r="P17" s="7"/>
      <c r="Q17" s="7"/>
      <c r="R17" s="7"/>
      <c r="W17" s="7"/>
      <c r="X17" s="7"/>
      <c r="Y17" s="7"/>
      <c r="Z17" s="7"/>
      <c r="AA17" s="7"/>
      <c r="AF17" s="7"/>
      <c r="AG17" s="7"/>
      <c r="AH17" s="7"/>
      <c r="AI17" s="7"/>
      <c r="AN17" s="7"/>
      <c r="AP17" s="7"/>
      <c r="AQ17" s="7"/>
      <c r="AR17" s="7"/>
      <c r="AS17" s="7"/>
      <c r="AX17" s="7"/>
    </row>
    <row r="18" spans="2:50" ht="15" customHeight="1" x14ac:dyDescent="0.2">
      <c r="B18" s="5" t="s">
        <v>401</v>
      </c>
      <c r="C18" s="5"/>
      <c r="D18" s="16" t="s">
        <v>10</v>
      </c>
      <c r="F18" s="5" t="e">
        <f>NA()</f>
        <v>#N/A</v>
      </c>
      <c r="G18" s="121">
        <f t="shared" si="0"/>
        <v>0</v>
      </c>
      <c r="H18" s="409">
        <f t="shared" si="1"/>
        <v>0</v>
      </c>
      <c r="I18" s="97"/>
      <c r="J18" s="409">
        <f t="shared" si="2"/>
        <v>0</v>
      </c>
      <c r="K18" s="409">
        <f t="shared" si="3"/>
        <v>0</v>
      </c>
      <c r="L18" s="7"/>
      <c r="O18" s="7"/>
      <c r="P18" s="7"/>
      <c r="Q18" s="7"/>
      <c r="R18" s="7"/>
      <c r="W18" s="7"/>
      <c r="X18" s="7"/>
      <c r="Y18" s="7"/>
      <c r="Z18" s="7"/>
      <c r="AA18" s="7"/>
      <c r="AF18" s="7"/>
      <c r="AG18" s="7"/>
      <c r="AH18" s="7"/>
      <c r="AI18" s="7"/>
      <c r="AN18" s="7"/>
      <c r="AP18" s="7"/>
      <c r="AQ18" s="7"/>
      <c r="AR18" s="7"/>
      <c r="AS18" s="7"/>
      <c r="AX18" s="7"/>
    </row>
    <row r="19" spans="2:50" ht="15" customHeight="1" x14ac:dyDescent="0.2">
      <c r="B19" s="5" t="s">
        <v>13</v>
      </c>
      <c r="C19" s="5"/>
      <c r="D19" s="16"/>
      <c r="F19" s="5" t="e">
        <f>NA()</f>
        <v>#N/A</v>
      </c>
      <c r="G19" s="121">
        <f t="shared" si="0"/>
        <v>0</v>
      </c>
      <c r="H19" s="409">
        <f t="shared" si="1"/>
        <v>0</v>
      </c>
      <c r="I19" s="97"/>
      <c r="J19" s="409">
        <f t="shared" si="2"/>
        <v>0</v>
      </c>
      <c r="K19" s="409">
        <f t="shared" si="3"/>
        <v>0</v>
      </c>
      <c r="L19" s="7"/>
      <c r="O19" s="7"/>
      <c r="P19" s="7"/>
      <c r="Q19" s="7"/>
      <c r="R19" s="7"/>
      <c r="W19" s="7"/>
      <c r="X19" s="7"/>
      <c r="Y19" s="7"/>
      <c r="Z19" s="7"/>
      <c r="AA19" s="7"/>
      <c r="AF19" s="7"/>
      <c r="AG19" s="7"/>
      <c r="AH19" s="7"/>
      <c r="AI19" s="7"/>
      <c r="AN19" s="7"/>
      <c r="AP19" s="7"/>
      <c r="AQ19" s="7"/>
      <c r="AR19" s="7"/>
      <c r="AS19" s="7"/>
      <c r="AX19" s="7"/>
    </row>
    <row r="20" spans="2:50" ht="15" customHeight="1" x14ac:dyDescent="0.2">
      <c r="B20" s="65" t="s">
        <v>857</v>
      </c>
      <c r="C20" s="65"/>
      <c r="D20" s="66"/>
      <c r="E20" s="69"/>
      <c r="F20" s="65"/>
      <c r="G20" s="123"/>
      <c r="H20" s="408"/>
      <c r="I20" s="70"/>
      <c r="J20" s="408"/>
      <c r="K20" s="408"/>
      <c r="L20" s="7"/>
      <c r="O20" s="7"/>
      <c r="P20" s="7"/>
      <c r="Q20" s="7"/>
      <c r="R20" s="7"/>
      <c r="W20" s="7"/>
      <c r="X20" s="7"/>
      <c r="Y20" s="7"/>
      <c r="Z20" s="7"/>
      <c r="AA20" s="7"/>
      <c r="AF20" s="7"/>
      <c r="AG20" s="7"/>
      <c r="AH20" s="7"/>
      <c r="AI20" s="7"/>
      <c r="AN20" s="7"/>
      <c r="AP20" s="7"/>
      <c r="AQ20" s="7"/>
      <c r="AR20" s="7"/>
      <c r="AS20" s="7"/>
      <c r="AX20" s="7"/>
    </row>
    <row r="21" spans="2:50" ht="15" customHeight="1" x14ac:dyDescent="0.2">
      <c r="B21" s="5" t="s">
        <v>403</v>
      </c>
      <c r="C21" s="5"/>
      <c r="D21" s="16" t="s">
        <v>278</v>
      </c>
      <c r="F21" s="5" t="e">
        <f>NA()</f>
        <v>#N/A</v>
      </c>
      <c r="G21" s="121">
        <f>IF(ISNA(F21),0,INDEX(IF(UPPER(RIGHT(F21,1))=Low,UnitCostLow, IF(UPPER(RIGHT(F21,1))=High,UnitCostHigh,UnitCostSpecified)),MATCH(UPPER(LEFT(F21,LEN(F21)-1)),CostCode,0)))</f>
        <v>0</v>
      </c>
      <c r="H21" s="409">
        <f>G21*E21</f>
        <v>0</v>
      </c>
      <c r="I21" s="97"/>
      <c r="J21" s="409">
        <f>H21*I21</f>
        <v>0</v>
      </c>
      <c r="K21" s="409">
        <f>H21*(1-I21)</f>
        <v>0</v>
      </c>
      <c r="L21" s="7"/>
      <c r="O21" s="7"/>
      <c r="P21" s="7"/>
      <c r="Q21" s="7"/>
      <c r="R21" s="7"/>
      <c r="W21" s="7"/>
      <c r="X21" s="7"/>
      <c r="Y21" s="7"/>
      <c r="Z21" s="7"/>
      <c r="AA21" s="7"/>
      <c r="AF21" s="7"/>
      <c r="AG21" s="7"/>
      <c r="AH21" s="7"/>
      <c r="AI21" s="7"/>
      <c r="AN21" s="7"/>
      <c r="AP21" s="7"/>
      <c r="AQ21" s="7"/>
      <c r="AR21" s="7"/>
      <c r="AS21" s="7"/>
      <c r="AX21" s="7"/>
    </row>
    <row r="22" spans="2:50" ht="15" customHeight="1" x14ac:dyDescent="0.2">
      <c r="B22" s="5" t="s">
        <v>404</v>
      </c>
      <c r="C22" s="5"/>
      <c r="D22" s="16" t="s">
        <v>278</v>
      </c>
      <c r="F22" s="5" t="e">
        <f>NA()</f>
        <v>#N/A</v>
      </c>
      <c r="G22" s="121">
        <f>IF(ISNA(F22),0,INDEX(IF(UPPER(RIGHT(F22,1))=Low,UnitCostLow, IF(UPPER(RIGHT(F22,1))=High,UnitCostHigh,UnitCostSpecified)),MATCH(UPPER(LEFT(F22,LEN(F22)-1)),CostCode,0)))</f>
        <v>0</v>
      </c>
      <c r="H22" s="409">
        <f>G22*E22</f>
        <v>0</v>
      </c>
      <c r="I22" s="97"/>
      <c r="J22" s="409">
        <f>H22*I22</f>
        <v>0</v>
      </c>
      <c r="K22" s="409">
        <f>H22*(1-I22)</f>
        <v>0</v>
      </c>
      <c r="L22" s="7"/>
      <c r="O22" s="7"/>
      <c r="P22" s="7"/>
      <c r="Q22" s="7"/>
      <c r="R22" s="7"/>
      <c r="W22" s="7"/>
      <c r="X22" s="7"/>
      <c r="Y22" s="7"/>
      <c r="Z22" s="7"/>
      <c r="AA22" s="7"/>
      <c r="AF22" s="7"/>
      <c r="AG22" s="7"/>
      <c r="AH22" s="7"/>
      <c r="AI22" s="7"/>
      <c r="AN22" s="7"/>
      <c r="AP22" s="7"/>
      <c r="AQ22" s="7"/>
      <c r="AR22" s="7"/>
      <c r="AS22" s="7"/>
      <c r="AX22" s="7"/>
    </row>
    <row r="23" spans="2:50" ht="15" customHeight="1" x14ac:dyDescent="0.2">
      <c r="B23" s="5" t="s">
        <v>405</v>
      </c>
      <c r="C23" s="5"/>
      <c r="D23" s="16" t="s">
        <v>9</v>
      </c>
      <c r="F23" s="5" t="e">
        <f>NA()</f>
        <v>#N/A</v>
      </c>
      <c r="G23" s="121">
        <f>IF(ISNA(F23),0,INDEX(IF(UPPER(RIGHT(F23,1))=Low,UnitCostLow, IF(UPPER(RIGHT(F23,1))=High,UnitCostHigh,UnitCostSpecified)),MATCH(UPPER(LEFT(F23,LEN(F23)-1)),CostCode,0)))</f>
        <v>0</v>
      </c>
      <c r="H23" s="409">
        <f>G23*E23</f>
        <v>0</v>
      </c>
      <c r="I23" s="97"/>
      <c r="J23" s="409">
        <f>H23*I23</f>
        <v>0</v>
      </c>
      <c r="K23" s="409">
        <f>H23*(1-I23)</f>
        <v>0</v>
      </c>
      <c r="L23" s="7"/>
      <c r="O23" s="7"/>
      <c r="P23" s="7"/>
      <c r="Q23" s="7"/>
      <c r="R23" s="7"/>
      <c r="W23" s="7"/>
      <c r="X23" s="7"/>
      <c r="Y23" s="7"/>
      <c r="Z23" s="7"/>
      <c r="AA23" s="7"/>
      <c r="AF23" s="7"/>
      <c r="AG23" s="7"/>
      <c r="AH23" s="7"/>
      <c r="AI23" s="7"/>
      <c r="AN23" s="7"/>
      <c r="AP23" s="7"/>
      <c r="AQ23" s="7"/>
      <c r="AR23" s="7"/>
      <c r="AS23" s="7"/>
      <c r="AX23" s="7"/>
    </row>
    <row r="24" spans="2:50" ht="15" customHeight="1" x14ac:dyDescent="0.2">
      <c r="B24" s="5" t="s">
        <v>251</v>
      </c>
      <c r="C24" s="5"/>
      <c r="D24" s="16" t="s">
        <v>45</v>
      </c>
      <c r="F24" s="5" t="e">
        <f>NA()</f>
        <v>#N/A</v>
      </c>
      <c r="G24" s="121">
        <f>IF(ISNA(F24),0,INDEX(IF(UPPER(RIGHT(F24,1))=Low,UnitCostLow, IF(UPPER(RIGHT(F24,1))=High,UnitCostHigh,UnitCostSpecified)),MATCH(UPPER(LEFT(F24,LEN(F24)-1)),CostCode,0)))</f>
        <v>0</v>
      </c>
      <c r="H24" s="409">
        <f>G24*E24</f>
        <v>0</v>
      </c>
      <c r="I24" s="97"/>
      <c r="J24" s="409">
        <f>H24*I24</f>
        <v>0</v>
      </c>
      <c r="K24" s="409">
        <f>H24*(1-I24)</f>
        <v>0</v>
      </c>
      <c r="L24" s="7"/>
      <c r="O24" s="7"/>
      <c r="P24" s="7"/>
      <c r="Q24" s="7"/>
      <c r="R24" s="7"/>
      <c r="W24" s="7"/>
      <c r="X24" s="7"/>
      <c r="Y24" s="7"/>
      <c r="Z24" s="7"/>
      <c r="AA24" s="7"/>
      <c r="AF24" s="7"/>
      <c r="AG24" s="7"/>
      <c r="AH24" s="7"/>
      <c r="AI24" s="7"/>
      <c r="AN24" s="7"/>
      <c r="AP24" s="7"/>
      <c r="AQ24" s="7"/>
      <c r="AR24" s="7"/>
      <c r="AS24" s="7"/>
      <c r="AX24" s="7"/>
    </row>
    <row r="25" spans="2:50" ht="15" customHeight="1" x14ac:dyDescent="0.2">
      <c r="B25" s="5" t="s">
        <v>13</v>
      </c>
      <c r="C25" s="5"/>
      <c r="D25" s="16"/>
      <c r="F25" s="5" t="e">
        <f>NA()</f>
        <v>#N/A</v>
      </c>
      <c r="G25" s="121">
        <f>IF(ISNA(F25),0,INDEX(IF(UPPER(RIGHT(F25,1))=Low,UnitCostLow, IF(UPPER(RIGHT(F25,1))=High,UnitCostHigh,UnitCostSpecified)),MATCH(UPPER(LEFT(F25,LEN(F25)-1)),CostCode,0)))</f>
        <v>0</v>
      </c>
      <c r="H25" s="409">
        <f>G25*E25</f>
        <v>0</v>
      </c>
      <c r="I25" s="97"/>
      <c r="J25" s="409">
        <f>H25*I25</f>
        <v>0</v>
      </c>
      <c r="K25" s="409">
        <f>H25*(1-I25)</f>
        <v>0</v>
      </c>
      <c r="L25" s="7"/>
      <c r="O25" s="7"/>
      <c r="P25" s="7"/>
      <c r="Q25" s="7"/>
      <c r="R25" s="7"/>
      <c r="W25" s="7"/>
      <c r="X25" s="7"/>
      <c r="Y25" s="7"/>
      <c r="Z25" s="7"/>
      <c r="AA25" s="7"/>
      <c r="AF25" s="7"/>
      <c r="AG25" s="7"/>
      <c r="AH25" s="7"/>
      <c r="AI25" s="7"/>
      <c r="AN25" s="7"/>
      <c r="AP25" s="7"/>
      <c r="AQ25" s="7"/>
      <c r="AR25" s="7"/>
      <c r="AS25" s="7"/>
      <c r="AX25" s="7"/>
    </row>
    <row r="26" spans="2:50" ht="15" customHeight="1" x14ac:dyDescent="0.2">
      <c r="B26" s="65" t="s">
        <v>854</v>
      </c>
      <c r="C26" s="65"/>
      <c r="D26" s="66"/>
      <c r="E26" s="69"/>
      <c r="F26" s="65"/>
      <c r="G26" s="123"/>
      <c r="H26" s="408"/>
      <c r="I26" s="70"/>
      <c r="J26" s="408"/>
      <c r="K26" s="408"/>
      <c r="L26" s="7"/>
      <c r="O26" s="7"/>
      <c r="P26" s="7"/>
      <c r="Q26" s="7"/>
      <c r="R26" s="7"/>
      <c r="W26" s="7"/>
      <c r="X26" s="7"/>
      <c r="Y26" s="7"/>
      <c r="Z26" s="7"/>
      <c r="AA26" s="7"/>
      <c r="AF26" s="7"/>
      <c r="AG26" s="7"/>
      <c r="AH26" s="7"/>
      <c r="AI26" s="7"/>
      <c r="AN26" s="7"/>
      <c r="AP26" s="7"/>
      <c r="AQ26" s="7"/>
      <c r="AR26" s="7"/>
      <c r="AS26" s="7"/>
      <c r="AX26" s="7"/>
    </row>
    <row r="27" spans="2:50" ht="15" customHeight="1" x14ac:dyDescent="0.2">
      <c r="B27" s="5" t="s">
        <v>250</v>
      </c>
      <c r="C27" s="5"/>
      <c r="D27" s="16" t="s">
        <v>9</v>
      </c>
      <c r="F27" s="5" t="e">
        <f>NA()</f>
        <v>#N/A</v>
      </c>
      <c r="G27" s="121">
        <f>IF(ISNA(F27),0,INDEX(IF(UPPER(RIGHT(F27,1))=Low,UnitCostLow, IF(UPPER(RIGHT(F27,1))=High,UnitCostHigh,UnitCostSpecified)),MATCH(UPPER(LEFT(F27,LEN(F27)-1)),CostCode,0)))</f>
        <v>0</v>
      </c>
      <c r="H27" s="409">
        <f>G27*E27</f>
        <v>0</v>
      </c>
      <c r="I27" s="97"/>
      <c r="J27" s="409">
        <f t="shared" ref="J27" si="4">H27*I27</f>
        <v>0</v>
      </c>
      <c r="K27" s="409">
        <f t="shared" ref="K27" si="5">H27*(1-I27)</f>
        <v>0</v>
      </c>
      <c r="L27" s="7"/>
      <c r="O27" s="7"/>
      <c r="P27" s="7"/>
      <c r="Q27" s="7"/>
      <c r="R27" s="7"/>
      <c r="W27" s="7"/>
      <c r="X27" s="7"/>
      <c r="Y27" s="7"/>
      <c r="Z27" s="7"/>
      <c r="AA27" s="7"/>
      <c r="AF27" s="7"/>
      <c r="AG27" s="7"/>
      <c r="AH27" s="7"/>
      <c r="AI27" s="7"/>
      <c r="AN27" s="7"/>
      <c r="AP27" s="7"/>
      <c r="AQ27" s="7"/>
      <c r="AR27" s="7"/>
      <c r="AS27" s="7"/>
      <c r="AX27" s="7"/>
    </row>
    <row r="28" spans="2:50" ht="15" customHeight="1" x14ac:dyDescent="0.2">
      <c r="B28" s="5" t="s">
        <v>685</v>
      </c>
      <c r="C28" s="5"/>
      <c r="D28" s="16" t="s">
        <v>10</v>
      </c>
      <c r="F28" s="5" t="e">
        <f>NA()</f>
        <v>#N/A</v>
      </c>
      <c r="G28" s="121">
        <f>IF(ISNA(F28),0,INDEX(IF(UPPER(RIGHT(F28,1))=Low,UnitCostLow, IF(UPPER(RIGHT(F28,1))=High,UnitCostHigh,UnitCostSpecified)),MATCH(UPPER(LEFT(F28,LEN(F28)-1)),CostCode,0)))</f>
        <v>0</v>
      </c>
      <c r="H28" s="409">
        <f>G28*E28</f>
        <v>0</v>
      </c>
      <c r="I28" s="97"/>
      <c r="J28" s="409">
        <f>H28*I28</f>
        <v>0</v>
      </c>
      <c r="K28" s="409">
        <f>H28*(1-I28)</f>
        <v>0</v>
      </c>
      <c r="L28" s="7"/>
      <c r="O28" s="7"/>
      <c r="P28" s="7"/>
      <c r="Q28" s="7"/>
      <c r="R28" s="7"/>
      <c r="W28" s="7"/>
      <c r="X28" s="7"/>
      <c r="Y28" s="7"/>
      <c r="Z28" s="7"/>
      <c r="AA28" s="7"/>
      <c r="AF28" s="7"/>
      <c r="AG28" s="7"/>
      <c r="AH28" s="7"/>
      <c r="AI28" s="7"/>
      <c r="AN28" s="7"/>
      <c r="AP28" s="7"/>
      <c r="AQ28" s="7"/>
      <c r="AR28" s="7"/>
      <c r="AS28" s="7"/>
      <c r="AX28" s="7"/>
    </row>
    <row r="29" spans="2:50" ht="15" customHeight="1" x14ac:dyDescent="0.2">
      <c r="B29" s="65" t="s">
        <v>855</v>
      </c>
      <c r="C29" s="65"/>
      <c r="D29" s="66"/>
      <c r="E29" s="69"/>
      <c r="F29" s="65"/>
      <c r="G29" s="123"/>
      <c r="H29" s="408"/>
      <c r="I29" s="70"/>
      <c r="J29" s="408"/>
      <c r="K29" s="408"/>
      <c r="L29" s="7"/>
      <c r="O29" s="7"/>
      <c r="P29" s="7"/>
      <c r="Q29" s="7"/>
      <c r="R29" s="7"/>
      <c r="W29" s="7"/>
      <c r="X29" s="7"/>
      <c r="Y29" s="7"/>
      <c r="Z29" s="7"/>
      <c r="AA29" s="7"/>
      <c r="AF29" s="7"/>
      <c r="AG29" s="7"/>
      <c r="AH29" s="7"/>
      <c r="AI29" s="7"/>
      <c r="AN29" s="7"/>
      <c r="AP29" s="7"/>
      <c r="AQ29" s="7"/>
      <c r="AR29" s="7"/>
      <c r="AS29" s="7"/>
      <c r="AX29" s="7"/>
    </row>
    <row r="30" spans="2:50" ht="15" customHeight="1" x14ac:dyDescent="0.2">
      <c r="B30" s="5" t="s">
        <v>958</v>
      </c>
      <c r="C30" s="5"/>
      <c r="D30" s="16" t="s">
        <v>9</v>
      </c>
      <c r="F30" s="5" t="e">
        <f>NA()</f>
        <v>#N/A</v>
      </c>
      <c r="G30" s="121">
        <f>IF(ISNA(F30),0,INDEX(IF(UPPER(RIGHT(F30,1))=Low,UnitCostLow, IF(UPPER(RIGHT(F30,1))=High,UnitCostHigh,UnitCostSpecified)),MATCH(UPPER(LEFT(F30,LEN(F30)-1)),CostCode,0)))</f>
        <v>0</v>
      </c>
      <c r="H30" s="409">
        <f>G30*E30</f>
        <v>0</v>
      </c>
      <c r="I30" s="97"/>
      <c r="J30" s="409">
        <f t="shared" si="2"/>
        <v>0</v>
      </c>
      <c r="K30" s="409">
        <f t="shared" si="3"/>
        <v>0</v>
      </c>
      <c r="L30" s="7"/>
      <c r="O30" s="7"/>
      <c r="P30" s="7"/>
      <c r="Q30" s="7"/>
      <c r="R30" s="7"/>
      <c r="W30" s="7"/>
      <c r="X30" s="7"/>
      <c r="Y30" s="7"/>
      <c r="Z30" s="7"/>
      <c r="AA30" s="7"/>
      <c r="AF30" s="7"/>
      <c r="AG30" s="7"/>
      <c r="AH30" s="7"/>
      <c r="AI30" s="7"/>
      <c r="AN30" s="7"/>
      <c r="AP30" s="7"/>
      <c r="AQ30" s="7"/>
      <c r="AR30" s="7"/>
      <c r="AS30" s="7"/>
      <c r="AX30" s="7"/>
    </row>
    <row r="31" spans="2:50" ht="15" customHeight="1" x14ac:dyDescent="0.2">
      <c r="B31" s="5" t="s">
        <v>948</v>
      </c>
      <c r="C31" s="5"/>
      <c r="D31" s="16" t="s">
        <v>9</v>
      </c>
      <c r="F31" s="5" t="e">
        <f>NA()</f>
        <v>#N/A</v>
      </c>
      <c r="G31" s="121">
        <f>IF(ISNA(F31),0,INDEX(IF(UPPER(RIGHT(F31,1))=Low,UnitCostLow, IF(UPPER(RIGHT(F31,1))=High,UnitCostHigh,UnitCostSpecified)),MATCH(UPPER(LEFT(F31,LEN(F31)-1)),CostCode,0)))</f>
        <v>0</v>
      </c>
      <c r="H31" s="409">
        <f>G31*E31</f>
        <v>0</v>
      </c>
      <c r="I31" s="97"/>
      <c r="J31" s="409">
        <f t="shared" ref="J31" si="6">H31*I31</f>
        <v>0</v>
      </c>
      <c r="K31" s="409">
        <f t="shared" ref="K31" si="7">H31*(1-I31)</f>
        <v>0</v>
      </c>
      <c r="L31" s="7"/>
      <c r="O31" s="7"/>
      <c r="P31" s="7"/>
      <c r="Q31" s="7"/>
      <c r="R31" s="7"/>
      <c r="W31" s="7"/>
      <c r="X31" s="7"/>
      <c r="Y31" s="7"/>
      <c r="Z31" s="7"/>
      <c r="AA31" s="7"/>
      <c r="AF31" s="7"/>
      <c r="AG31" s="7"/>
      <c r="AH31" s="7"/>
      <c r="AI31" s="7"/>
      <c r="AN31" s="7"/>
      <c r="AP31" s="7"/>
      <c r="AQ31" s="7"/>
      <c r="AR31" s="7"/>
      <c r="AS31" s="7"/>
      <c r="AX31" s="7"/>
    </row>
    <row r="32" spans="2:50" ht="15" customHeight="1" x14ac:dyDescent="0.2">
      <c r="B32" s="5" t="s">
        <v>402</v>
      </c>
      <c r="C32" s="5"/>
      <c r="D32" s="16" t="s">
        <v>10</v>
      </c>
      <c r="F32" s="5" t="e">
        <f>NA()</f>
        <v>#N/A</v>
      </c>
      <c r="G32" s="121">
        <f>IF(ISNA(F32),0,INDEX(IF(UPPER(RIGHT(F32,1))=Low,UnitCostLow, IF(UPPER(RIGHT(F32,1))=High,UnitCostHigh,UnitCostSpecified)),MATCH(UPPER(LEFT(F32,LEN(F32)-1)),CostCode,0)))</f>
        <v>0</v>
      </c>
      <c r="H32" s="409">
        <f>G32*E32</f>
        <v>0</v>
      </c>
      <c r="I32" s="97"/>
      <c r="J32" s="409">
        <f t="shared" si="2"/>
        <v>0</v>
      </c>
      <c r="K32" s="409">
        <f t="shared" si="3"/>
        <v>0</v>
      </c>
      <c r="L32" s="7"/>
      <c r="O32" s="7"/>
      <c r="P32" s="7"/>
      <c r="Q32" s="7"/>
      <c r="R32" s="7"/>
      <c r="W32" s="7"/>
      <c r="X32" s="7"/>
      <c r="Y32" s="7"/>
      <c r="Z32" s="7"/>
      <c r="AA32" s="7"/>
      <c r="AF32" s="7"/>
      <c r="AG32" s="7"/>
      <c r="AH32" s="7"/>
      <c r="AI32" s="7"/>
      <c r="AN32" s="7"/>
      <c r="AP32" s="7"/>
      <c r="AQ32" s="7"/>
      <c r="AR32" s="7"/>
      <c r="AS32" s="7"/>
      <c r="AX32" s="7"/>
    </row>
    <row r="33" spans="2:50" ht="15" customHeight="1" x14ac:dyDescent="0.2">
      <c r="B33" s="5" t="s">
        <v>13</v>
      </c>
      <c r="C33" s="5"/>
      <c r="D33" s="16"/>
      <c r="F33" s="5" t="e">
        <f>NA()</f>
        <v>#N/A</v>
      </c>
      <c r="G33" s="121">
        <f>IF(ISNA(F33),0,INDEX(IF(UPPER(RIGHT(F33,1))=Low,UnitCostLow, IF(UPPER(RIGHT(F33,1))=High,UnitCostHigh,UnitCostSpecified)),MATCH(UPPER(LEFT(F33,LEN(F33)-1)),CostCode,0)))</f>
        <v>0</v>
      </c>
      <c r="H33" s="409">
        <f>G33*E33</f>
        <v>0</v>
      </c>
      <c r="I33" s="97"/>
      <c r="J33" s="409">
        <f t="shared" si="2"/>
        <v>0</v>
      </c>
      <c r="K33" s="409">
        <f t="shared" si="3"/>
        <v>0</v>
      </c>
      <c r="L33" s="7"/>
      <c r="O33" s="7"/>
      <c r="P33" s="7"/>
      <c r="Q33" s="7"/>
      <c r="R33" s="7"/>
      <c r="W33" s="7"/>
      <c r="X33" s="7"/>
      <c r="Y33" s="7"/>
      <c r="Z33" s="7"/>
      <c r="AA33" s="7"/>
      <c r="AF33" s="7"/>
      <c r="AG33" s="7"/>
      <c r="AH33" s="7"/>
      <c r="AI33" s="7"/>
      <c r="AN33" s="7"/>
      <c r="AP33" s="7"/>
      <c r="AQ33" s="7"/>
      <c r="AR33" s="7"/>
      <c r="AS33" s="7"/>
      <c r="AX33" s="7"/>
    </row>
    <row r="34" spans="2:50" ht="15" customHeight="1" x14ac:dyDescent="0.2">
      <c r="B34" s="334" t="s">
        <v>856</v>
      </c>
      <c r="C34" s="65"/>
      <c r="D34" s="66"/>
      <c r="E34" s="65"/>
      <c r="F34" s="65"/>
      <c r="G34" s="123"/>
      <c r="H34" s="408"/>
      <c r="I34" s="68"/>
      <c r="J34" s="408"/>
      <c r="K34" s="408"/>
      <c r="L34" s="7"/>
      <c r="O34" s="7"/>
      <c r="P34" s="7"/>
      <c r="Q34" s="7"/>
      <c r="R34" s="7"/>
      <c r="W34" s="7"/>
      <c r="X34" s="7"/>
      <c r="Y34" s="7"/>
      <c r="Z34" s="7"/>
      <c r="AA34" s="7"/>
      <c r="AF34" s="7"/>
      <c r="AG34" s="7"/>
      <c r="AH34" s="7"/>
      <c r="AI34" s="7"/>
      <c r="AN34" s="7"/>
      <c r="AP34" s="7"/>
      <c r="AQ34" s="7"/>
      <c r="AR34" s="7"/>
      <c r="AS34" s="7"/>
      <c r="AX34" s="7"/>
    </row>
    <row r="35" spans="2:50" ht="15" customHeight="1" x14ac:dyDescent="0.2">
      <c r="B35" s="5" t="s">
        <v>422</v>
      </c>
      <c r="C35" s="5"/>
      <c r="D35" s="16" t="s">
        <v>40</v>
      </c>
      <c r="E35" s="5"/>
      <c r="F35" s="5" t="e">
        <f>NA()</f>
        <v>#N/A</v>
      </c>
      <c r="G35" s="121">
        <f t="shared" ref="G35:G37" si="8">IF(ISNA(F35),0,INDEX(IF(UPPER(RIGHT(F35,1))=Low,UnitCostLow, IF(UPPER(RIGHT(F35,1))=High,UnitCostHigh,UnitCostSpecified)),MATCH(UPPER(LEFT(F35,LEN(F35)-1)),CostCode,0)))</f>
        <v>0</v>
      </c>
      <c r="H35" s="409">
        <f t="shared" ref="H35:H37" si="9">G35*E35</f>
        <v>0</v>
      </c>
      <c r="J35" s="409">
        <f t="shared" ref="J35:J37" si="10">H35*I35</f>
        <v>0</v>
      </c>
      <c r="K35" s="45">
        <f t="shared" ref="K35:K37" si="11">+H35*(1-I35)</f>
        <v>0</v>
      </c>
      <c r="L35" s="7"/>
      <c r="O35" s="7"/>
      <c r="P35" s="7"/>
      <c r="Q35" s="7"/>
      <c r="R35" s="7"/>
      <c r="W35" s="7"/>
      <c r="X35" s="7"/>
      <c r="Y35" s="7"/>
      <c r="Z35" s="7"/>
      <c r="AA35" s="7"/>
      <c r="AF35" s="7"/>
      <c r="AG35" s="7"/>
      <c r="AH35" s="7"/>
      <c r="AI35" s="7"/>
      <c r="AN35" s="7"/>
      <c r="AP35" s="7"/>
      <c r="AQ35" s="7"/>
      <c r="AR35" s="7"/>
      <c r="AS35" s="7"/>
      <c r="AX35" s="7"/>
    </row>
    <row r="36" spans="2:50" ht="15" customHeight="1" x14ac:dyDescent="0.2">
      <c r="B36" s="5" t="s">
        <v>423</v>
      </c>
      <c r="C36" s="5"/>
      <c r="D36" s="16" t="s">
        <v>10</v>
      </c>
      <c r="E36" s="5"/>
      <c r="F36" s="5" t="e">
        <f>NA()</f>
        <v>#N/A</v>
      </c>
      <c r="G36" s="121">
        <f t="shared" si="8"/>
        <v>0</v>
      </c>
      <c r="H36" s="409">
        <f t="shared" si="9"/>
        <v>0</v>
      </c>
      <c r="J36" s="409">
        <f t="shared" si="10"/>
        <v>0</v>
      </c>
      <c r="K36" s="45">
        <f t="shared" si="11"/>
        <v>0</v>
      </c>
      <c r="L36" s="7"/>
      <c r="O36" s="7"/>
      <c r="P36" s="7"/>
      <c r="Q36" s="7"/>
      <c r="R36" s="7"/>
      <c r="W36" s="7"/>
      <c r="X36" s="7"/>
      <c r="Y36" s="7"/>
      <c r="Z36" s="7"/>
      <c r="AA36" s="7"/>
      <c r="AF36" s="7"/>
      <c r="AG36" s="7"/>
      <c r="AH36" s="7"/>
      <c r="AI36" s="7"/>
      <c r="AN36" s="7"/>
      <c r="AP36" s="7"/>
      <c r="AQ36" s="7"/>
      <c r="AR36" s="7"/>
      <c r="AS36" s="7"/>
      <c r="AX36" s="7"/>
    </row>
    <row r="37" spans="2:50" ht="15" customHeight="1" x14ac:dyDescent="0.2">
      <c r="B37" s="5" t="s">
        <v>424</v>
      </c>
      <c r="C37" s="5"/>
      <c r="D37" s="16" t="s">
        <v>221</v>
      </c>
      <c r="E37" s="5"/>
      <c r="F37" s="5" t="e">
        <f>NA()</f>
        <v>#N/A</v>
      </c>
      <c r="G37" s="121">
        <f t="shared" si="8"/>
        <v>0</v>
      </c>
      <c r="H37" s="409">
        <f t="shared" si="9"/>
        <v>0</v>
      </c>
      <c r="J37" s="409">
        <f t="shared" si="10"/>
        <v>0</v>
      </c>
      <c r="K37" s="45">
        <f t="shared" si="11"/>
        <v>0</v>
      </c>
      <c r="L37" s="7"/>
      <c r="O37" s="7"/>
      <c r="P37" s="7"/>
      <c r="Q37" s="7"/>
      <c r="R37" s="7"/>
      <c r="W37" s="7"/>
      <c r="X37" s="7"/>
      <c r="Y37" s="7"/>
      <c r="Z37" s="7"/>
      <c r="AA37" s="7"/>
      <c r="AF37" s="7"/>
      <c r="AG37" s="7"/>
      <c r="AH37" s="7"/>
      <c r="AI37" s="7"/>
      <c r="AN37" s="7"/>
      <c r="AP37" s="7"/>
      <c r="AQ37" s="7"/>
      <c r="AR37" s="7"/>
      <c r="AS37" s="7"/>
      <c r="AX37" s="7"/>
    </row>
    <row r="38" spans="2:50" ht="15" customHeight="1" x14ac:dyDescent="0.2">
      <c r="B38" s="65" t="s">
        <v>23</v>
      </c>
      <c r="C38" s="65"/>
      <c r="D38" s="66"/>
      <c r="E38" s="69"/>
      <c r="F38" s="65"/>
      <c r="G38" s="123"/>
      <c r="H38" s="408"/>
      <c r="I38" s="70"/>
      <c r="J38" s="408"/>
      <c r="K38" s="408"/>
      <c r="L38" s="7"/>
      <c r="O38" s="7"/>
      <c r="P38" s="7"/>
      <c r="Q38" s="7"/>
      <c r="R38" s="7"/>
      <c r="W38" s="7"/>
      <c r="X38" s="7"/>
      <c r="Y38" s="7"/>
      <c r="Z38" s="7"/>
      <c r="AA38" s="7"/>
      <c r="AF38" s="7"/>
      <c r="AG38" s="7"/>
      <c r="AH38" s="7"/>
      <c r="AI38" s="7"/>
      <c r="AN38" s="7"/>
      <c r="AP38" s="7"/>
      <c r="AQ38" s="7"/>
      <c r="AR38" s="7"/>
      <c r="AS38" s="7"/>
      <c r="AX38" s="7"/>
    </row>
    <row r="39" spans="2:50" ht="15" customHeight="1" x14ac:dyDescent="0.2">
      <c r="B39" s="5" t="s">
        <v>406</v>
      </c>
      <c r="C39" s="5"/>
      <c r="D39" s="16" t="s">
        <v>9</v>
      </c>
      <c r="F39" s="5" t="e">
        <f>NA()</f>
        <v>#N/A</v>
      </c>
      <c r="G39" s="121">
        <f t="shared" ref="G39:G40" si="12">IF(ISNA(F39),0,INDEX(IF(UPPER(RIGHT(F39,1))=Low,UnitCostLow, IF(UPPER(RIGHT(F39,1))=High,UnitCostHigh,UnitCostSpecified)),MATCH(UPPER(LEFT(F39,LEN(F39)-1)),CostCode,0)))</f>
        <v>0</v>
      </c>
      <c r="H39" s="409">
        <f>G39*E39</f>
        <v>0</v>
      </c>
      <c r="I39" s="97"/>
      <c r="J39" s="409">
        <f>H39*I39</f>
        <v>0</v>
      </c>
      <c r="K39" s="409">
        <f t="shared" si="3"/>
        <v>0</v>
      </c>
      <c r="L39" s="7"/>
      <c r="O39" s="7"/>
      <c r="P39" s="7"/>
      <c r="Q39" s="7"/>
      <c r="R39" s="7"/>
      <c r="W39" s="7"/>
      <c r="X39" s="7"/>
      <c r="Y39" s="7"/>
      <c r="Z39" s="7"/>
      <c r="AA39" s="7"/>
      <c r="AF39" s="7"/>
      <c r="AG39" s="7"/>
      <c r="AH39" s="7"/>
      <c r="AI39" s="7"/>
      <c r="AN39" s="7"/>
      <c r="AP39" s="7"/>
      <c r="AQ39" s="7"/>
      <c r="AR39" s="7"/>
      <c r="AS39" s="7"/>
      <c r="AX39" s="7"/>
    </row>
    <row r="40" spans="2:50" ht="15" customHeight="1" x14ac:dyDescent="0.2">
      <c r="B40" s="5" t="s">
        <v>407</v>
      </c>
      <c r="C40" s="5"/>
      <c r="D40" s="16" t="s">
        <v>9</v>
      </c>
      <c r="F40" s="5" t="e">
        <f>NA()</f>
        <v>#N/A</v>
      </c>
      <c r="G40" s="121">
        <f t="shared" si="12"/>
        <v>0</v>
      </c>
      <c r="H40" s="409">
        <f>G40*E40</f>
        <v>0</v>
      </c>
      <c r="I40" s="97"/>
      <c r="J40" s="409">
        <f>H40*I40</f>
        <v>0</v>
      </c>
      <c r="K40" s="409">
        <f t="shared" si="3"/>
        <v>0</v>
      </c>
      <c r="L40" s="7"/>
      <c r="O40" s="7"/>
      <c r="P40" s="7"/>
      <c r="Q40" s="7"/>
      <c r="R40" s="7"/>
      <c r="W40" s="7"/>
      <c r="X40" s="7"/>
      <c r="Y40" s="7"/>
      <c r="Z40" s="7"/>
      <c r="AA40" s="7"/>
      <c r="AF40" s="7"/>
      <c r="AG40" s="7"/>
      <c r="AH40" s="7"/>
      <c r="AI40" s="7"/>
      <c r="AN40" s="7"/>
      <c r="AP40" s="7"/>
      <c r="AQ40" s="7"/>
      <c r="AR40" s="7"/>
      <c r="AS40" s="7"/>
      <c r="AX40" s="7"/>
    </row>
    <row r="41" spans="2:50" ht="15" customHeight="1" thickBot="1" x14ac:dyDescent="0.25">
      <c r="B41" s="5" t="s">
        <v>13</v>
      </c>
      <c r="C41" s="5"/>
      <c r="D41" s="16"/>
      <c r="F41" s="5" t="e">
        <f>NA()</f>
        <v>#N/A</v>
      </c>
      <c r="G41" s="121">
        <f>IF(ISNA(F41),0,INDEX(IF(UPPER(RIGHT(F41,1))=Low,UnitCostLow, IF(UPPER(RIGHT(F41,1))=High,UnitCostHigh,UnitCostSpecified)),MATCH(UPPER(LEFT(F41,LEN(F41)-1)),CostCode,0)))</f>
        <v>0</v>
      </c>
      <c r="H41" s="409">
        <f>G41*E41</f>
        <v>0</v>
      </c>
      <c r="I41" s="97"/>
      <c r="J41" s="409">
        <f>H41*I41</f>
        <v>0</v>
      </c>
      <c r="K41" s="409">
        <f t="shared" si="3"/>
        <v>0</v>
      </c>
      <c r="L41" s="7"/>
      <c r="O41" s="7"/>
      <c r="P41" s="7"/>
      <c r="Q41" s="7"/>
      <c r="R41" s="7"/>
      <c r="W41" s="7"/>
      <c r="X41" s="7"/>
      <c r="Y41" s="7"/>
      <c r="Z41" s="7"/>
      <c r="AA41" s="7"/>
      <c r="AF41" s="7"/>
      <c r="AG41" s="7"/>
      <c r="AH41" s="7"/>
      <c r="AI41" s="7"/>
      <c r="AN41" s="7"/>
      <c r="AP41" s="7"/>
      <c r="AQ41" s="7"/>
      <c r="AR41" s="7"/>
      <c r="AS41" s="7"/>
      <c r="AX41" s="7"/>
    </row>
    <row r="42" spans="2:50" ht="15" customHeight="1" x14ac:dyDescent="0.2">
      <c r="B42" s="396"/>
      <c r="C42" s="396"/>
      <c r="D42" s="81"/>
      <c r="E42" s="82"/>
      <c r="F42" s="396"/>
      <c r="G42" s="396" t="s">
        <v>468</v>
      </c>
      <c r="H42" s="128">
        <f>SUM(H5:H41)+0.0001</f>
        <v>1E-4</v>
      </c>
      <c r="I42" s="128"/>
      <c r="J42" s="410">
        <f>SUM(J5:J41)</f>
        <v>0</v>
      </c>
      <c r="K42" s="410">
        <f>SUM(K5:K41)</f>
        <v>0</v>
      </c>
      <c r="L42" s="7"/>
      <c r="O42" s="7"/>
      <c r="P42" s="7"/>
      <c r="Q42" s="7"/>
      <c r="R42" s="7"/>
      <c r="W42" s="7"/>
      <c r="X42" s="7"/>
      <c r="Y42" s="7"/>
      <c r="Z42" s="7"/>
      <c r="AA42" s="7"/>
      <c r="AF42" s="7"/>
      <c r="AG42" s="7"/>
      <c r="AH42" s="7"/>
      <c r="AI42" s="7"/>
      <c r="AN42" s="7"/>
      <c r="AP42" s="7"/>
      <c r="AQ42" s="7"/>
      <c r="AR42" s="7"/>
      <c r="AS42" s="7"/>
      <c r="AX42" s="7"/>
    </row>
    <row r="43" spans="2:50" ht="15" customHeight="1" thickBot="1" x14ac:dyDescent="0.25">
      <c r="B43" s="253"/>
      <c r="C43" s="253"/>
      <c r="D43" s="26"/>
      <c r="E43" s="57"/>
      <c r="F43" s="25"/>
      <c r="G43" s="397" t="s">
        <v>469</v>
      </c>
      <c r="H43" s="397"/>
      <c r="I43" s="129"/>
      <c r="J43" s="455">
        <f>J42/H42</f>
        <v>0</v>
      </c>
      <c r="K43" s="455">
        <f>K42/H42</f>
        <v>0</v>
      </c>
      <c r="L43" s="7"/>
      <c r="O43" s="7"/>
      <c r="P43" s="7"/>
      <c r="Q43" s="7"/>
      <c r="R43" s="7"/>
      <c r="W43" s="7"/>
      <c r="X43" s="7"/>
      <c r="Y43" s="7"/>
      <c r="Z43" s="7"/>
      <c r="AA43" s="7"/>
      <c r="AF43" s="7"/>
      <c r="AG43" s="7"/>
      <c r="AH43" s="7"/>
      <c r="AI43" s="7"/>
      <c r="AN43" s="7"/>
      <c r="AP43" s="7"/>
      <c r="AQ43" s="7"/>
      <c r="AR43" s="7"/>
      <c r="AS43" s="7"/>
      <c r="AX43" s="7"/>
    </row>
    <row r="44" spans="2:50" ht="19.5" customHeight="1" x14ac:dyDescent="0.2">
      <c r="B44" s="22"/>
      <c r="C44" s="22"/>
      <c r="D44" s="23"/>
      <c r="E44" s="58"/>
      <c r="F44" s="22"/>
      <c r="G44" s="372"/>
      <c r="H44" s="4"/>
      <c r="I44" s="44"/>
      <c r="J44" s="4"/>
      <c r="K44" s="4"/>
      <c r="L44" s="7"/>
      <c r="O44" s="7"/>
      <c r="P44" s="7"/>
      <c r="Q44" s="7"/>
      <c r="R44" s="7"/>
      <c r="W44" s="7"/>
      <c r="X44" s="7"/>
      <c r="Y44" s="7"/>
      <c r="Z44" s="7"/>
      <c r="AA44" s="7"/>
      <c r="AF44" s="7"/>
      <c r="AG44" s="7"/>
      <c r="AH44" s="7"/>
      <c r="AI44" s="7"/>
      <c r="AN44" s="7"/>
      <c r="AP44" s="7"/>
      <c r="AQ44" s="7"/>
      <c r="AR44" s="7"/>
      <c r="AS44" s="7"/>
      <c r="AX44" s="7"/>
    </row>
    <row r="45" spans="2:50" x14ac:dyDescent="0.2">
      <c r="D45" s="7"/>
      <c r="E45" s="398"/>
      <c r="F45" s="7"/>
      <c r="H45" s="4"/>
      <c r="I45" s="44"/>
      <c r="J45" s="4"/>
      <c r="K45" s="4"/>
      <c r="L45" s="7"/>
      <c r="O45" s="7"/>
      <c r="P45" s="7"/>
      <c r="Q45" s="7"/>
      <c r="R45" s="7"/>
      <c r="W45" s="7"/>
      <c r="X45" s="7"/>
      <c r="Y45" s="7"/>
      <c r="Z45" s="7"/>
      <c r="AA45" s="7"/>
      <c r="AF45" s="7"/>
      <c r="AG45" s="7"/>
      <c r="AH45" s="7"/>
      <c r="AI45" s="7"/>
      <c r="AN45" s="7"/>
      <c r="AP45" s="7"/>
      <c r="AQ45" s="7"/>
      <c r="AR45" s="7"/>
      <c r="AS45" s="7"/>
      <c r="AX45" s="7"/>
    </row>
    <row r="46" spans="2:50" x14ac:dyDescent="0.2">
      <c r="D46" s="7"/>
      <c r="E46" s="7"/>
      <c r="F46" s="7"/>
      <c r="G46" s="399"/>
      <c r="L46" s="7"/>
      <c r="O46" s="7"/>
      <c r="P46" s="7"/>
      <c r="Q46" s="7"/>
      <c r="R46" s="7"/>
      <c r="W46" s="7"/>
      <c r="X46" s="7"/>
      <c r="Y46" s="7"/>
      <c r="Z46" s="7"/>
      <c r="AA46" s="7"/>
      <c r="AF46" s="7"/>
      <c r="AG46" s="7"/>
      <c r="AH46" s="7"/>
      <c r="AI46" s="7"/>
      <c r="AN46" s="7"/>
      <c r="AP46" s="7"/>
      <c r="AQ46" s="7"/>
      <c r="AR46" s="7"/>
      <c r="AS46" s="7"/>
      <c r="AX46" s="7"/>
    </row>
    <row r="47" spans="2:50" x14ac:dyDescent="0.2">
      <c r="D47" s="7"/>
      <c r="E47" s="7"/>
      <c r="F47" s="7"/>
      <c r="G47" s="399"/>
      <c r="L47" s="7"/>
      <c r="O47" s="7"/>
      <c r="P47" s="7"/>
      <c r="Q47" s="7"/>
      <c r="R47" s="7"/>
      <c r="W47" s="7"/>
      <c r="X47" s="7"/>
      <c r="Y47" s="7"/>
      <c r="Z47" s="7"/>
      <c r="AA47" s="7"/>
      <c r="AF47" s="7"/>
      <c r="AG47" s="7"/>
      <c r="AH47" s="7"/>
      <c r="AI47" s="7"/>
      <c r="AN47" s="7"/>
      <c r="AP47" s="7"/>
      <c r="AQ47" s="7"/>
      <c r="AR47" s="7"/>
      <c r="AS47" s="7"/>
      <c r="AX47" s="7"/>
    </row>
    <row r="48" spans="2:50" x14ac:dyDescent="0.2">
      <c r="D48" s="7"/>
      <c r="E48" s="7"/>
      <c r="F48" s="7"/>
      <c r="G48" s="399"/>
      <c r="L48" s="7"/>
      <c r="O48" s="7"/>
      <c r="P48" s="7"/>
      <c r="Q48" s="7"/>
      <c r="R48" s="7"/>
      <c r="W48" s="7"/>
      <c r="X48" s="7"/>
      <c r="Y48" s="7"/>
      <c r="Z48" s="7"/>
      <c r="AA48" s="7"/>
      <c r="AF48" s="7"/>
      <c r="AG48" s="7"/>
      <c r="AH48" s="7"/>
      <c r="AI48" s="7"/>
      <c r="AN48" s="7"/>
      <c r="AP48" s="7"/>
      <c r="AQ48" s="7"/>
      <c r="AR48" s="7"/>
      <c r="AS48" s="7"/>
      <c r="AX48" s="7"/>
    </row>
    <row r="49" spans="4:50" x14ac:dyDescent="0.2">
      <c r="D49" s="7"/>
      <c r="E49" s="7"/>
      <c r="F49" s="7"/>
      <c r="G49" s="399"/>
      <c r="L49" s="7"/>
      <c r="O49" s="7"/>
      <c r="P49" s="7"/>
      <c r="Q49" s="7"/>
      <c r="R49" s="7"/>
      <c r="W49" s="7"/>
      <c r="X49" s="7"/>
      <c r="Y49" s="7"/>
      <c r="Z49" s="7"/>
      <c r="AA49" s="7"/>
      <c r="AF49" s="7"/>
      <c r="AG49" s="7"/>
      <c r="AH49" s="7"/>
      <c r="AI49" s="7"/>
      <c r="AN49" s="7"/>
      <c r="AP49" s="7"/>
      <c r="AQ49" s="7"/>
      <c r="AR49" s="7"/>
      <c r="AS49" s="7"/>
      <c r="AX49" s="7"/>
    </row>
    <row r="50" spans="4:50" x14ac:dyDescent="0.2">
      <c r="D50" s="7"/>
      <c r="E50" s="7"/>
      <c r="F50" s="7"/>
      <c r="G50" s="399"/>
      <c r="L50" s="7"/>
      <c r="O50" s="7"/>
      <c r="P50" s="7"/>
      <c r="Q50" s="7"/>
      <c r="R50" s="7"/>
      <c r="W50" s="7"/>
      <c r="X50" s="7"/>
      <c r="Y50" s="7"/>
      <c r="Z50" s="7"/>
      <c r="AA50" s="7"/>
      <c r="AF50" s="7"/>
      <c r="AG50" s="7"/>
      <c r="AH50" s="7"/>
      <c r="AI50" s="7"/>
      <c r="AN50" s="7"/>
      <c r="AP50" s="7"/>
      <c r="AQ50" s="7"/>
      <c r="AR50" s="7"/>
      <c r="AS50" s="7"/>
      <c r="AX50" s="7"/>
    </row>
    <row r="51" spans="4:50" x14ac:dyDescent="0.2">
      <c r="D51" s="7"/>
      <c r="E51" s="7"/>
      <c r="F51" s="7"/>
      <c r="G51" s="399"/>
      <c r="L51" s="7"/>
      <c r="O51" s="7"/>
      <c r="P51" s="7"/>
      <c r="Q51" s="7"/>
      <c r="R51" s="7"/>
      <c r="W51" s="7"/>
      <c r="X51" s="7"/>
      <c r="Y51" s="7"/>
      <c r="Z51" s="7"/>
      <c r="AA51" s="7"/>
      <c r="AF51" s="7"/>
      <c r="AG51" s="7"/>
      <c r="AH51" s="7"/>
      <c r="AI51" s="7"/>
      <c r="AN51" s="7"/>
      <c r="AP51" s="7"/>
      <c r="AQ51" s="7"/>
      <c r="AR51" s="7"/>
      <c r="AS51" s="7"/>
      <c r="AX51" s="7"/>
    </row>
    <row r="52" spans="4:50" x14ac:dyDescent="0.2">
      <c r="D52" s="7"/>
      <c r="E52" s="7"/>
      <c r="F52" s="7"/>
      <c r="G52" s="399"/>
      <c r="L52" s="7"/>
      <c r="O52" s="7"/>
      <c r="P52" s="7"/>
      <c r="Q52" s="7"/>
      <c r="R52" s="7"/>
      <c r="W52" s="7"/>
      <c r="X52" s="7"/>
      <c r="Y52" s="7"/>
      <c r="Z52" s="7"/>
      <c r="AA52" s="7"/>
      <c r="AF52" s="7"/>
      <c r="AG52" s="7"/>
      <c r="AH52" s="7"/>
      <c r="AI52" s="7"/>
      <c r="AN52" s="7"/>
      <c r="AP52" s="7"/>
      <c r="AQ52" s="7"/>
      <c r="AR52" s="7"/>
      <c r="AS52" s="7"/>
      <c r="AX52" s="7"/>
    </row>
    <row r="53" spans="4:50" x14ac:dyDescent="0.2">
      <c r="D53" s="7"/>
      <c r="E53" s="7"/>
      <c r="F53" s="7"/>
      <c r="G53" s="399"/>
      <c r="L53" s="7"/>
      <c r="O53" s="7"/>
      <c r="P53" s="7"/>
      <c r="Q53" s="7"/>
      <c r="R53" s="7"/>
      <c r="W53" s="7"/>
      <c r="X53" s="7"/>
      <c r="Y53" s="7"/>
      <c r="Z53" s="7"/>
      <c r="AA53" s="7"/>
      <c r="AF53" s="7"/>
      <c r="AG53" s="7"/>
      <c r="AH53" s="7"/>
      <c r="AI53" s="7"/>
      <c r="AN53" s="7"/>
      <c r="AP53" s="7"/>
      <c r="AQ53" s="7"/>
      <c r="AR53" s="7"/>
      <c r="AS53" s="7"/>
      <c r="AX53" s="7"/>
    </row>
    <row r="54" spans="4:50" x14ac:dyDescent="0.2">
      <c r="D54" s="7"/>
      <c r="E54" s="7"/>
      <c r="F54" s="7"/>
      <c r="G54" s="399"/>
      <c r="L54" s="7"/>
      <c r="O54" s="7"/>
      <c r="P54" s="7"/>
      <c r="Q54" s="7"/>
      <c r="R54" s="7"/>
      <c r="W54" s="7"/>
      <c r="X54" s="7"/>
      <c r="Y54" s="7"/>
      <c r="Z54" s="7"/>
      <c r="AA54" s="7"/>
      <c r="AF54" s="7"/>
      <c r="AG54" s="7"/>
      <c r="AH54" s="7"/>
      <c r="AI54" s="7"/>
      <c r="AN54" s="7"/>
      <c r="AP54" s="7"/>
      <c r="AQ54" s="7"/>
      <c r="AR54" s="7"/>
      <c r="AS54" s="7"/>
      <c r="AX54" s="7"/>
    </row>
    <row r="55" spans="4:50" x14ac:dyDescent="0.2">
      <c r="D55" s="7"/>
      <c r="E55" s="7"/>
      <c r="F55" s="7"/>
      <c r="G55" s="399"/>
      <c r="L55" s="7"/>
      <c r="O55" s="7"/>
      <c r="P55" s="7"/>
      <c r="Q55" s="7"/>
      <c r="R55" s="7"/>
      <c r="W55" s="7"/>
      <c r="X55" s="7"/>
      <c r="Y55" s="7"/>
      <c r="Z55" s="7"/>
      <c r="AA55" s="7"/>
      <c r="AF55" s="7"/>
      <c r="AG55" s="7"/>
      <c r="AH55" s="7"/>
      <c r="AI55" s="7"/>
      <c r="AN55" s="7"/>
      <c r="AP55" s="7"/>
      <c r="AQ55" s="7"/>
      <c r="AR55" s="7"/>
      <c r="AS55" s="7"/>
      <c r="AX55" s="7"/>
    </row>
    <row r="56" spans="4:50" x14ac:dyDescent="0.2">
      <c r="D56" s="7"/>
      <c r="E56" s="7"/>
      <c r="F56" s="7"/>
      <c r="G56" s="399"/>
      <c r="L56" s="7"/>
      <c r="O56" s="7"/>
      <c r="P56" s="7"/>
      <c r="Q56" s="7"/>
      <c r="R56" s="7"/>
      <c r="W56" s="7"/>
      <c r="X56" s="7"/>
      <c r="Y56" s="7"/>
      <c r="Z56" s="7"/>
      <c r="AA56" s="7"/>
      <c r="AF56" s="7"/>
      <c r="AG56" s="7"/>
      <c r="AH56" s="7"/>
      <c r="AI56" s="7"/>
      <c r="AN56" s="7"/>
      <c r="AP56" s="7"/>
      <c r="AQ56" s="7"/>
      <c r="AR56" s="7"/>
      <c r="AS56" s="7"/>
      <c r="AX56" s="7"/>
    </row>
    <row r="57" spans="4:50" x14ac:dyDescent="0.2">
      <c r="D57" s="7"/>
      <c r="E57" s="7"/>
      <c r="F57" s="7"/>
      <c r="G57" s="399"/>
      <c r="L57" s="7"/>
      <c r="O57" s="7"/>
      <c r="P57" s="7"/>
      <c r="Q57" s="7"/>
      <c r="R57" s="7"/>
      <c r="W57" s="7"/>
      <c r="X57" s="7"/>
      <c r="Y57" s="7"/>
      <c r="Z57" s="7"/>
      <c r="AA57" s="7"/>
      <c r="AF57" s="7"/>
      <c r="AG57" s="7"/>
      <c r="AH57" s="7"/>
      <c r="AI57" s="7"/>
      <c r="AN57" s="7"/>
      <c r="AP57" s="7"/>
      <c r="AQ57" s="7"/>
      <c r="AR57" s="7"/>
      <c r="AS57" s="7"/>
      <c r="AX57" s="7"/>
    </row>
    <row r="58" spans="4:50" x14ac:dyDescent="0.2">
      <c r="D58" s="7"/>
      <c r="E58" s="7"/>
      <c r="F58" s="7"/>
      <c r="G58" s="399"/>
      <c r="L58" s="7"/>
      <c r="O58" s="7"/>
      <c r="P58" s="7"/>
      <c r="Q58" s="7"/>
      <c r="R58" s="7"/>
      <c r="W58" s="7"/>
      <c r="X58" s="7"/>
      <c r="Y58" s="7"/>
      <c r="Z58" s="7"/>
      <c r="AA58" s="7"/>
      <c r="AF58" s="7"/>
      <c r="AG58" s="7"/>
      <c r="AH58" s="7"/>
      <c r="AI58" s="7"/>
      <c r="AN58" s="7"/>
      <c r="AP58" s="7"/>
      <c r="AQ58" s="7"/>
      <c r="AR58" s="7"/>
      <c r="AS58" s="7"/>
      <c r="AX58" s="7"/>
    </row>
    <row r="59" spans="4:50" x14ac:dyDescent="0.2">
      <c r="D59" s="7"/>
      <c r="E59" s="7"/>
      <c r="F59" s="7"/>
      <c r="G59" s="399"/>
      <c r="L59" s="7"/>
      <c r="O59" s="7"/>
      <c r="P59" s="7"/>
      <c r="Q59" s="7"/>
      <c r="R59" s="7"/>
      <c r="W59" s="7"/>
      <c r="X59" s="7"/>
      <c r="Y59" s="7"/>
      <c r="Z59" s="7"/>
      <c r="AA59" s="7"/>
      <c r="AF59" s="7"/>
      <c r="AG59" s="7"/>
      <c r="AH59" s="7"/>
      <c r="AI59" s="7"/>
      <c r="AN59" s="7"/>
      <c r="AP59" s="7"/>
      <c r="AQ59" s="7"/>
      <c r="AR59" s="7"/>
      <c r="AS59" s="7"/>
      <c r="AX59" s="7"/>
    </row>
    <row r="60" spans="4:50" x14ac:dyDescent="0.2">
      <c r="D60" s="7"/>
      <c r="E60" s="7"/>
      <c r="F60" s="7"/>
      <c r="G60" s="399"/>
      <c r="L60" s="7"/>
      <c r="O60" s="7"/>
      <c r="P60" s="7"/>
      <c r="Q60" s="7"/>
      <c r="R60" s="7"/>
      <c r="W60" s="7"/>
      <c r="X60" s="7"/>
      <c r="Y60" s="7"/>
      <c r="Z60" s="7"/>
      <c r="AA60" s="7"/>
      <c r="AF60" s="7"/>
      <c r="AG60" s="7"/>
      <c r="AH60" s="7"/>
      <c r="AI60" s="7"/>
      <c r="AN60" s="7"/>
      <c r="AP60" s="7"/>
      <c r="AQ60" s="7"/>
      <c r="AR60" s="7"/>
      <c r="AS60" s="7"/>
      <c r="AX60" s="7"/>
    </row>
    <row r="61" spans="4:50" x14ac:dyDescent="0.2">
      <c r="D61" s="7"/>
      <c r="E61" s="7"/>
      <c r="F61" s="7"/>
      <c r="G61" s="399"/>
      <c r="L61" s="7"/>
      <c r="O61" s="7"/>
      <c r="P61" s="7"/>
      <c r="Q61" s="7"/>
      <c r="R61" s="7"/>
      <c r="W61" s="7"/>
      <c r="X61" s="7"/>
      <c r="Y61" s="7"/>
      <c r="Z61" s="7"/>
      <c r="AA61" s="7"/>
      <c r="AF61" s="7"/>
      <c r="AG61" s="7"/>
      <c r="AH61" s="7"/>
      <c r="AI61" s="7"/>
      <c r="AN61" s="7"/>
      <c r="AP61" s="7"/>
      <c r="AQ61" s="7"/>
      <c r="AR61" s="7"/>
      <c r="AS61" s="7"/>
      <c r="AX61" s="7"/>
    </row>
    <row r="62" spans="4:50" x14ac:dyDescent="0.2">
      <c r="D62" s="7"/>
      <c r="E62" s="7"/>
      <c r="F62" s="7"/>
      <c r="G62" s="399"/>
      <c r="L62" s="7"/>
      <c r="O62" s="7"/>
      <c r="P62" s="7"/>
      <c r="Q62" s="7"/>
      <c r="R62" s="7"/>
      <c r="W62" s="7"/>
      <c r="X62" s="7"/>
      <c r="Y62" s="7"/>
      <c r="Z62" s="7"/>
      <c r="AA62" s="7"/>
      <c r="AF62" s="7"/>
      <c r="AG62" s="7"/>
      <c r="AH62" s="7"/>
      <c r="AI62" s="7"/>
      <c r="AN62" s="7"/>
      <c r="AP62" s="7"/>
      <c r="AQ62" s="7"/>
      <c r="AR62" s="7"/>
      <c r="AS62" s="7"/>
      <c r="AX62" s="7"/>
    </row>
    <row r="63" spans="4:50" x14ac:dyDescent="0.2">
      <c r="D63" s="7"/>
      <c r="E63" s="7"/>
      <c r="F63" s="7"/>
      <c r="G63" s="399"/>
      <c r="L63" s="7"/>
      <c r="O63" s="7"/>
      <c r="P63" s="7"/>
      <c r="Q63" s="7"/>
      <c r="R63" s="399"/>
      <c r="W63" s="7"/>
      <c r="X63" s="7"/>
      <c r="Y63" s="7"/>
      <c r="Z63" s="7"/>
      <c r="AA63" s="399"/>
      <c r="AF63" s="7"/>
      <c r="AG63" s="7"/>
      <c r="AH63" s="7"/>
      <c r="AI63" s="7"/>
      <c r="AN63" s="7"/>
      <c r="AP63" s="7"/>
      <c r="AQ63" s="7"/>
      <c r="AR63" s="7"/>
      <c r="AS63" s="7"/>
      <c r="AX63" s="7"/>
    </row>
    <row r="64" spans="4:50" x14ac:dyDescent="0.2">
      <c r="D64" s="7"/>
      <c r="E64" s="7"/>
      <c r="F64" s="7"/>
      <c r="G64" s="399"/>
      <c r="L64" s="7"/>
      <c r="O64" s="7"/>
      <c r="P64" s="7"/>
      <c r="Q64" s="7"/>
      <c r="R64" s="399"/>
      <c r="W64" s="7"/>
      <c r="X64" s="7"/>
      <c r="Y64" s="7"/>
      <c r="Z64" s="7"/>
      <c r="AA64" s="399"/>
      <c r="AF64" s="7"/>
      <c r="AG64" s="7"/>
      <c r="AH64" s="7"/>
      <c r="AI64" s="7"/>
      <c r="AN64" s="7"/>
      <c r="AP64" s="7"/>
      <c r="AQ64" s="7"/>
      <c r="AR64" s="7"/>
      <c r="AS64" s="7"/>
      <c r="AX64" s="7"/>
    </row>
    <row r="65" spans="4:50" x14ac:dyDescent="0.2">
      <c r="D65" s="7"/>
      <c r="E65" s="7"/>
      <c r="F65" s="7"/>
      <c r="G65" s="399"/>
      <c r="L65" s="7"/>
      <c r="O65" s="7"/>
      <c r="P65" s="7"/>
      <c r="Q65" s="7"/>
      <c r="R65" s="399"/>
      <c r="W65" s="7"/>
      <c r="X65" s="7"/>
      <c r="Y65" s="7"/>
      <c r="Z65" s="7"/>
      <c r="AA65" s="399"/>
      <c r="AF65" s="7"/>
      <c r="AG65" s="7"/>
      <c r="AH65" s="7"/>
      <c r="AI65" s="7"/>
      <c r="AN65" s="7"/>
      <c r="AP65" s="7"/>
      <c r="AQ65" s="7"/>
      <c r="AR65" s="7"/>
      <c r="AS65" s="7"/>
      <c r="AX65" s="7"/>
    </row>
    <row r="66" spans="4:50" x14ac:dyDescent="0.2">
      <c r="D66" s="7"/>
      <c r="E66" s="7"/>
      <c r="F66" s="7"/>
      <c r="G66" s="399"/>
      <c r="L66" s="7"/>
      <c r="O66" s="7"/>
      <c r="P66" s="7"/>
      <c r="Q66" s="7"/>
      <c r="R66" s="399"/>
      <c r="W66" s="7"/>
      <c r="X66" s="7"/>
      <c r="Y66" s="7"/>
      <c r="Z66" s="7"/>
      <c r="AA66" s="399"/>
      <c r="AF66" s="7"/>
      <c r="AG66" s="7"/>
      <c r="AH66" s="7"/>
      <c r="AI66" s="7"/>
      <c r="AN66" s="7"/>
      <c r="AP66" s="7"/>
      <c r="AQ66" s="7"/>
      <c r="AR66" s="7"/>
      <c r="AS66" s="7"/>
      <c r="AX66" s="7"/>
    </row>
    <row r="67" spans="4:50" x14ac:dyDescent="0.2">
      <c r="D67" s="7"/>
      <c r="E67" s="7"/>
      <c r="F67" s="7"/>
      <c r="G67" s="399"/>
      <c r="L67" s="7"/>
      <c r="O67" s="7"/>
      <c r="P67" s="7"/>
      <c r="Q67" s="7"/>
      <c r="R67" s="399"/>
      <c r="W67" s="7"/>
      <c r="X67" s="7"/>
      <c r="Y67" s="7"/>
      <c r="Z67" s="7"/>
      <c r="AA67" s="399"/>
      <c r="AF67" s="7"/>
      <c r="AG67" s="7"/>
      <c r="AH67" s="7"/>
      <c r="AI67" s="7"/>
      <c r="AN67" s="7"/>
      <c r="AP67" s="7"/>
      <c r="AQ67" s="7"/>
      <c r="AR67" s="7"/>
      <c r="AS67" s="7"/>
      <c r="AX67" s="7"/>
    </row>
    <row r="68" spans="4:50" x14ac:dyDescent="0.2">
      <c r="D68" s="7"/>
      <c r="E68" s="7"/>
      <c r="F68" s="7"/>
      <c r="G68" s="399"/>
      <c r="L68" s="7"/>
      <c r="O68" s="7"/>
      <c r="P68" s="7"/>
      <c r="Q68" s="7"/>
      <c r="R68" s="399"/>
      <c r="W68" s="7"/>
      <c r="X68" s="7"/>
      <c r="Y68" s="7"/>
      <c r="Z68" s="7"/>
      <c r="AA68" s="399"/>
      <c r="AF68" s="7"/>
      <c r="AG68" s="7"/>
      <c r="AH68" s="7"/>
      <c r="AI68" s="7"/>
      <c r="AN68" s="7"/>
      <c r="AP68" s="7"/>
      <c r="AQ68" s="7"/>
      <c r="AR68" s="7"/>
      <c r="AS68" s="7"/>
      <c r="AX68" s="7"/>
    </row>
    <row r="69" spans="4:50" x14ac:dyDescent="0.2">
      <c r="D69" s="7"/>
      <c r="E69" s="7"/>
      <c r="F69" s="7"/>
      <c r="G69" s="399"/>
      <c r="L69" s="7"/>
      <c r="O69" s="7"/>
      <c r="P69" s="7"/>
      <c r="Q69" s="7"/>
      <c r="R69" s="399"/>
      <c r="W69" s="7"/>
      <c r="X69" s="7"/>
      <c r="Y69" s="7"/>
      <c r="Z69" s="7"/>
      <c r="AA69" s="399"/>
      <c r="AF69" s="7"/>
      <c r="AG69" s="7"/>
      <c r="AH69" s="7"/>
      <c r="AI69" s="7"/>
      <c r="AN69" s="7"/>
      <c r="AP69" s="7"/>
      <c r="AQ69" s="7"/>
      <c r="AR69" s="7"/>
      <c r="AS69" s="7"/>
      <c r="AX69" s="7"/>
    </row>
    <row r="70" spans="4:50" x14ac:dyDescent="0.2">
      <c r="D70" s="7"/>
      <c r="E70" s="7"/>
      <c r="F70" s="7"/>
      <c r="G70" s="399"/>
      <c r="L70" s="7"/>
      <c r="O70" s="7"/>
      <c r="P70" s="7"/>
      <c r="Q70" s="7"/>
      <c r="R70" s="399"/>
      <c r="W70" s="7"/>
      <c r="X70" s="7"/>
      <c r="Y70" s="7"/>
      <c r="Z70" s="7"/>
      <c r="AA70" s="399"/>
      <c r="AF70" s="7"/>
      <c r="AG70" s="7"/>
      <c r="AH70" s="7"/>
      <c r="AI70" s="7"/>
      <c r="AN70" s="7"/>
      <c r="AP70" s="7"/>
      <c r="AQ70" s="7"/>
      <c r="AR70" s="7"/>
      <c r="AS70" s="7"/>
      <c r="AX70" s="7"/>
    </row>
    <row r="71" spans="4:50" x14ac:dyDescent="0.2">
      <c r="D71" s="7"/>
      <c r="E71" s="7"/>
      <c r="F71" s="7"/>
      <c r="G71" s="399"/>
      <c r="L71" s="7"/>
      <c r="O71" s="7"/>
      <c r="P71" s="7"/>
      <c r="Q71" s="7"/>
      <c r="R71" s="399"/>
      <c r="W71" s="7"/>
      <c r="X71" s="7"/>
      <c r="Y71" s="7"/>
      <c r="Z71" s="7"/>
      <c r="AA71" s="399"/>
      <c r="AF71" s="7"/>
      <c r="AG71" s="7"/>
      <c r="AH71" s="7"/>
      <c r="AI71" s="7"/>
      <c r="AN71" s="7"/>
      <c r="AP71" s="7"/>
      <c r="AQ71" s="7"/>
      <c r="AR71" s="7"/>
      <c r="AS71" s="7"/>
      <c r="AX71" s="7"/>
    </row>
    <row r="72" spans="4:50" x14ac:dyDescent="0.2">
      <c r="D72" s="7"/>
      <c r="E72" s="7"/>
      <c r="F72" s="7"/>
      <c r="G72" s="399"/>
      <c r="L72" s="7"/>
      <c r="O72" s="7"/>
      <c r="P72" s="7"/>
      <c r="Q72" s="7"/>
      <c r="R72" s="399"/>
      <c r="W72" s="7"/>
      <c r="X72" s="7"/>
      <c r="Y72" s="7"/>
      <c r="Z72" s="7"/>
      <c r="AA72" s="399"/>
      <c r="AF72" s="7"/>
      <c r="AG72" s="7"/>
      <c r="AH72" s="7"/>
      <c r="AI72" s="7"/>
      <c r="AN72" s="7"/>
      <c r="AP72" s="7"/>
      <c r="AQ72" s="7"/>
      <c r="AR72" s="7"/>
      <c r="AS72" s="7"/>
      <c r="AX72" s="7"/>
    </row>
    <row r="73" spans="4:50" x14ac:dyDescent="0.2">
      <c r="E73" s="398"/>
      <c r="F73" s="7"/>
      <c r="P73" s="398"/>
      <c r="Q73" s="7"/>
      <c r="Y73" s="398"/>
      <c r="Z73" s="7"/>
      <c r="AG73" s="398"/>
      <c r="AH73" s="7"/>
      <c r="AQ73" s="398"/>
      <c r="AR73" s="7"/>
    </row>
    <row r="74" spans="4:50" x14ac:dyDescent="0.2">
      <c r="E74" s="398"/>
      <c r="F74" s="7"/>
      <c r="P74" s="398"/>
      <c r="Q74" s="7"/>
      <c r="Y74" s="398"/>
      <c r="Z74" s="7"/>
      <c r="AG74" s="398"/>
      <c r="AH74" s="7"/>
      <c r="AQ74" s="398"/>
      <c r="AR74" s="7"/>
    </row>
    <row r="75" spans="4:50" x14ac:dyDescent="0.2">
      <c r="E75" s="398"/>
      <c r="F75" s="7"/>
      <c r="P75" s="398"/>
      <c r="Q75" s="7"/>
      <c r="Y75" s="398"/>
      <c r="Z75" s="7"/>
      <c r="AG75" s="398"/>
      <c r="AH75" s="7"/>
      <c r="AQ75" s="398"/>
      <c r="AR75" s="7"/>
    </row>
    <row r="76" spans="4:50" x14ac:dyDescent="0.2">
      <c r="E76" s="398"/>
      <c r="F76" s="7"/>
      <c r="P76" s="398"/>
      <c r="Q76" s="7"/>
      <c r="Y76" s="398"/>
      <c r="Z76" s="7"/>
      <c r="AG76" s="398"/>
      <c r="AH76" s="7"/>
      <c r="AQ76" s="398"/>
      <c r="AR76" s="7"/>
    </row>
    <row r="77" spans="4:50" x14ac:dyDescent="0.2">
      <c r="E77" s="398"/>
      <c r="F77" s="7"/>
      <c r="P77" s="398"/>
      <c r="Q77" s="7"/>
      <c r="Y77" s="398"/>
      <c r="Z77" s="7"/>
      <c r="AG77" s="398"/>
      <c r="AH77" s="7"/>
      <c r="AQ77" s="398"/>
      <c r="AR77" s="7"/>
    </row>
    <row r="78" spans="4:50" x14ac:dyDescent="0.2">
      <c r="E78" s="398"/>
      <c r="F78" s="7"/>
      <c r="P78" s="398"/>
      <c r="Q78" s="7"/>
      <c r="Y78" s="398"/>
      <c r="Z78" s="7"/>
      <c r="AG78" s="398"/>
      <c r="AH78" s="7"/>
      <c r="AQ78" s="398"/>
      <c r="AR78" s="7"/>
    </row>
    <row r="79" spans="4:50" x14ac:dyDescent="0.2">
      <c r="E79" s="398"/>
      <c r="F79" s="7"/>
      <c r="P79" s="398"/>
      <c r="Q79" s="7"/>
      <c r="Y79" s="398"/>
      <c r="Z79" s="7"/>
      <c r="AG79" s="398"/>
      <c r="AH79" s="7"/>
      <c r="AQ79" s="398"/>
      <c r="AR79" s="7"/>
    </row>
    <row r="80" spans="4:50" x14ac:dyDescent="0.2">
      <c r="E80" s="398"/>
      <c r="F80" s="7"/>
      <c r="P80" s="398"/>
      <c r="Q80" s="7"/>
      <c r="Y80" s="398"/>
      <c r="Z80" s="7"/>
      <c r="AG80" s="398"/>
      <c r="AH80" s="7"/>
      <c r="AQ80" s="398"/>
      <c r="AR80" s="7"/>
    </row>
    <row r="81" spans="5:44" x14ac:dyDescent="0.2">
      <c r="E81" s="398"/>
      <c r="F81" s="7"/>
      <c r="P81" s="398"/>
      <c r="Q81" s="7"/>
      <c r="Y81" s="398"/>
      <c r="Z81" s="7"/>
      <c r="AG81" s="398"/>
      <c r="AH81" s="7"/>
      <c r="AQ81" s="398"/>
      <c r="AR81" s="7"/>
    </row>
    <row r="82" spans="5:44" x14ac:dyDescent="0.2">
      <c r="E82" s="398"/>
      <c r="F82" s="7"/>
      <c r="P82" s="398"/>
      <c r="Q82" s="7"/>
      <c r="Y82" s="398"/>
      <c r="Z82" s="7"/>
      <c r="AG82" s="398"/>
      <c r="AH82" s="7"/>
      <c r="AQ82" s="398"/>
      <c r="AR82" s="7"/>
    </row>
    <row r="83" spans="5:44" x14ac:dyDescent="0.2">
      <c r="E83" s="398"/>
      <c r="F83" s="7"/>
      <c r="P83" s="398"/>
      <c r="Q83" s="7"/>
      <c r="Y83" s="398"/>
      <c r="Z83" s="7"/>
      <c r="AG83" s="398"/>
      <c r="AH83" s="7"/>
      <c r="AQ83" s="398"/>
      <c r="AR83" s="7"/>
    </row>
    <row r="84" spans="5:44" x14ac:dyDescent="0.2">
      <c r="E84" s="398"/>
      <c r="F84" s="7"/>
      <c r="P84" s="398"/>
      <c r="Q84" s="7"/>
      <c r="Y84" s="398"/>
      <c r="Z84" s="7"/>
      <c r="AG84" s="398"/>
      <c r="AH84" s="7"/>
      <c r="AQ84" s="398"/>
      <c r="AR84" s="7"/>
    </row>
    <row r="85" spans="5:44" x14ac:dyDescent="0.2">
      <c r="E85" s="398"/>
      <c r="F85" s="7"/>
      <c r="P85" s="398"/>
      <c r="Q85" s="7"/>
      <c r="Y85" s="398"/>
      <c r="Z85" s="7"/>
      <c r="AG85" s="398"/>
      <c r="AH85" s="7"/>
      <c r="AQ85" s="398"/>
      <c r="AR85" s="7"/>
    </row>
    <row r="86" spans="5:44" x14ac:dyDescent="0.2">
      <c r="E86" s="398"/>
      <c r="F86" s="7"/>
      <c r="P86" s="398"/>
      <c r="Q86" s="7"/>
      <c r="Y86" s="398"/>
      <c r="Z86" s="7"/>
      <c r="AG86" s="398"/>
      <c r="AH86" s="7"/>
      <c r="AQ86" s="398"/>
      <c r="AR86" s="7"/>
    </row>
    <row r="87" spans="5:44" x14ac:dyDescent="0.2">
      <c r="E87" s="398"/>
      <c r="F87" s="7"/>
      <c r="P87" s="398"/>
      <c r="Q87" s="7"/>
      <c r="Y87" s="398"/>
      <c r="Z87" s="7"/>
      <c r="AG87" s="398"/>
      <c r="AH87" s="7"/>
      <c r="AQ87" s="398"/>
      <c r="AR87" s="7"/>
    </row>
    <row r="88" spans="5:44" x14ac:dyDescent="0.2">
      <c r="E88" s="398"/>
      <c r="F88" s="7"/>
      <c r="P88" s="398"/>
      <c r="Q88" s="7"/>
      <c r="Y88" s="398"/>
      <c r="Z88" s="7"/>
      <c r="AG88" s="398"/>
      <c r="AH88" s="7"/>
      <c r="AQ88" s="398"/>
      <c r="AR88" s="7"/>
    </row>
    <row r="89" spans="5:44" x14ac:dyDescent="0.2">
      <c r="E89" s="398"/>
      <c r="F89" s="7"/>
      <c r="P89" s="398"/>
      <c r="Q89" s="7"/>
      <c r="Y89" s="398"/>
      <c r="Z89" s="7"/>
      <c r="AG89" s="398"/>
      <c r="AH89" s="7"/>
      <c r="AQ89" s="398"/>
      <c r="AR89" s="7"/>
    </row>
    <row r="90" spans="5:44" x14ac:dyDescent="0.2">
      <c r="E90" s="398"/>
      <c r="F90" s="7"/>
      <c r="P90" s="398"/>
      <c r="Q90" s="7"/>
      <c r="Y90" s="398"/>
      <c r="Z90" s="7"/>
      <c r="AG90" s="398"/>
      <c r="AH90" s="7"/>
      <c r="AQ90" s="398"/>
      <c r="AR90" s="7"/>
    </row>
    <row r="91" spans="5:44" x14ac:dyDescent="0.2">
      <c r="E91" s="398"/>
      <c r="F91" s="7"/>
      <c r="P91" s="398"/>
      <c r="Q91" s="7"/>
      <c r="Y91" s="398"/>
      <c r="Z91" s="7"/>
      <c r="AG91" s="398"/>
      <c r="AH91" s="7"/>
      <c r="AQ91" s="398"/>
      <c r="AR91" s="7"/>
    </row>
    <row r="92" spans="5:44" x14ac:dyDescent="0.2">
      <c r="E92" s="398"/>
      <c r="F92" s="7"/>
      <c r="P92" s="398"/>
      <c r="Q92" s="7"/>
      <c r="Y92" s="398"/>
      <c r="Z92" s="7"/>
      <c r="AG92" s="398"/>
      <c r="AH92" s="7"/>
      <c r="AQ92" s="398"/>
      <c r="AR92" s="7"/>
    </row>
    <row r="93" spans="5:44" x14ac:dyDescent="0.2">
      <c r="E93" s="398"/>
      <c r="F93" s="7"/>
      <c r="P93" s="398"/>
      <c r="Q93" s="7"/>
      <c r="Y93" s="398"/>
      <c r="Z93" s="7"/>
      <c r="AG93" s="398"/>
      <c r="AH93" s="7"/>
      <c r="AQ93" s="398"/>
      <c r="AR93" s="7"/>
    </row>
    <row r="94" spans="5:44" x14ac:dyDescent="0.2">
      <c r="E94" s="398"/>
      <c r="F94" s="7"/>
      <c r="P94" s="398"/>
      <c r="Q94" s="7"/>
      <c r="Y94" s="398"/>
      <c r="Z94" s="7"/>
      <c r="AG94" s="398"/>
      <c r="AH94" s="7"/>
      <c r="AQ94" s="398"/>
      <c r="AR94" s="7"/>
    </row>
    <row r="95" spans="5:44" x14ac:dyDescent="0.2">
      <c r="E95" s="398"/>
      <c r="F95" s="7"/>
      <c r="P95" s="398"/>
      <c r="Q95" s="7"/>
      <c r="Y95" s="398"/>
      <c r="Z95" s="7"/>
      <c r="AG95" s="398"/>
      <c r="AH95" s="7"/>
      <c r="AQ95" s="398"/>
      <c r="AR95" s="7"/>
    </row>
    <row r="96" spans="5:44" x14ac:dyDescent="0.2">
      <c r="E96" s="398"/>
      <c r="F96" s="7"/>
      <c r="P96" s="398"/>
      <c r="Q96" s="7"/>
      <c r="Y96" s="398"/>
      <c r="Z96" s="7"/>
      <c r="AG96" s="398"/>
      <c r="AH96" s="7"/>
      <c r="AQ96" s="398"/>
      <c r="AR96" s="7"/>
    </row>
    <row r="97" spans="5:44" x14ac:dyDescent="0.2">
      <c r="E97" s="398"/>
      <c r="F97" s="7"/>
      <c r="P97" s="398"/>
      <c r="Q97" s="7"/>
      <c r="Y97" s="398"/>
      <c r="Z97" s="7"/>
      <c r="AG97" s="398"/>
      <c r="AH97" s="7"/>
      <c r="AQ97" s="398"/>
      <c r="AR97" s="7"/>
    </row>
    <row r="98" spans="5:44" x14ac:dyDescent="0.2">
      <c r="E98" s="398"/>
      <c r="F98" s="7"/>
      <c r="P98" s="398"/>
      <c r="Q98" s="7"/>
      <c r="Y98" s="398"/>
      <c r="Z98" s="7"/>
      <c r="AG98" s="398"/>
      <c r="AH98" s="7"/>
      <c r="AQ98" s="398"/>
      <c r="AR98" s="7"/>
    </row>
    <row r="99" spans="5:44" x14ac:dyDescent="0.2">
      <c r="E99" s="398"/>
      <c r="F99" s="7"/>
      <c r="P99" s="398"/>
      <c r="Q99" s="7"/>
      <c r="Y99" s="398"/>
      <c r="Z99" s="7"/>
      <c r="AG99" s="398"/>
      <c r="AH99" s="7"/>
      <c r="AQ99" s="398"/>
      <c r="AR99" s="7"/>
    </row>
    <row r="100" spans="5:44" x14ac:dyDescent="0.2">
      <c r="E100" s="398"/>
      <c r="F100" s="7"/>
      <c r="P100" s="398"/>
      <c r="Q100" s="7"/>
      <c r="Y100" s="398"/>
      <c r="Z100" s="7"/>
      <c r="AG100" s="398"/>
      <c r="AH100" s="7"/>
      <c r="AQ100" s="398"/>
      <c r="AR100" s="7"/>
    </row>
    <row r="101" spans="5:44" x14ac:dyDescent="0.2">
      <c r="E101" s="398"/>
      <c r="F101" s="7"/>
      <c r="P101" s="398"/>
      <c r="Q101" s="7"/>
      <c r="Y101" s="398"/>
      <c r="Z101" s="7"/>
      <c r="AG101" s="398"/>
      <c r="AH101" s="7"/>
      <c r="AQ101" s="398"/>
      <c r="AR101" s="7"/>
    </row>
    <row r="102" spans="5:44" x14ac:dyDescent="0.2">
      <c r="E102" s="398"/>
      <c r="F102" s="7"/>
      <c r="P102" s="398"/>
      <c r="Q102" s="7"/>
      <c r="Y102" s="398"/>
      <c r="Z102" s="7"/>
      <c r="AG102" s="398"/>
      <c r="AH102" s="7"/>
      <c r="AQ102" s="398"/>
      <c r="AR102" s="7"/>
    </row>
    <row r="103" spans="5:44" x14ac:dyDescent="0.2">
      <c r="E103" s="398"/>
      <c r="F103" s="7"/>
      <c r="P103" s="398"/>
      <c r="Q103" s="7"/>
      <c r="Y103" s="398"/>
      <c r="Z103" s="7"/>
      <c r="AG103" s="398"/>
      <c r="AH103" s="7"/>
      <c r="AQ103" s="398"/>
      <c r="AR103" s="7"/>
    </row>
    <row r="104" spans="5:44" x14ac:dyDescent="0.2">
      <c r="E104" s="398"/>
      <c r="F104" s="7"/>
      <c r="P104" s="398"/>
      <c r="Q104" s="7"/>
      <c r="Y104" s="398"/>
      <c r="Z104" s="7"/>
      <c r="AG104" s="398"/>
      <c r="AH104" s="7"/>
      <c r="AQ104" s="398"/>
      <c r="AR104" s="7"/>
    </row>
    <row r="105" spans="5:44" x14ac:dyDescent="0.2">
      <c r="E105" s="398"/>
      <c r="F105" s="7"/>
      <c r="P105" s="398"/>
      <c r="Q105" s="7"/>
      <c r="Y105" s="398"/>
      <c r="Z105" s="7"/>
      <c r="AG105" s="398"/>
      <c r="AH105" s="7"/>
      <c r="AQ105" s="398"/>
      <c r="AR105" s="7"/>
    </row>
    <row r="106" spans="5:44" x14ac:dyDescent="0.2">
      <c r="E106" s="398"/>
      <c r="F106" s="7"/>
      <c r="P106" s="398"/>
      <c r="Q106" s="7"/>
      <c r="Y106" s="398"/>
      <c r="Z106" s="7"/>
      <c r="AG106" s="398"/>
      <c r="AH106" s="7"/>
      <c r="AQ106" s="398"/>
      <c r="AR106" s="7"/>
    </row>
    <row r="107" spans="5:44" x14ac:dyDescent="0.2">
      <c r="E107" s="398"/>
      <c r="F107" s="7"/>
      <c r="P107" s="398"/>
      <c r="Q107" s="7"/>
      <c r="Y107" s="398"/>
      <c r="Z107" s="7"/>
      <c r="AG107" s="398"/>
      <c r="AH107" s="7"/>
      <c r="AQ107" s="398"/>
      <c r="AR107" s="7"/>
    </row>
    <row r="108" spans="5:44" x14ac:dyDescent="0.2">
      <c r="E108" s="398"/>
      <c r="F108" s="7"/>
      <c r="P108" s="398"/>
      <c r="Q108" s="7"/>
      <c r="Y108" s="398"/>
      <c r="Z108" s="7"/>
      <c r="AG108" s="398"/>
      <c r="AH108" s="7"/>
      <c r="AQ108" s="398"/>
      <c r="AR108" s="7"/>
    </row>
    <row r="109" spans="5:44" x14ac:dyDescent="0.2">
      <c r="E109" s="398"/>
      <c r="F109" s="7"/>
      <c r="P109" s="398"/>
      <c r="Q109" s="7"/>
      <c r="Y109" s="398"/>
      <c r="Z109" s="7"/>
      <c r="AG109" s="398"/>
      <c r="AH109" s="7"/>
      <c r="AQ109" s="398"/>
      <c r="AR109" s="7"/>
    </row>
    <row r="110" spans="5:44" x14ac:dyDescent="0.2">
      <c r="E110" s="398"/>
      <c r="F110" s="7"/>
      <c r="P110" s="398"/>
      <c r="Q110" s="7"/>
      <c r="Y110" s="398"/>
      <c r="Z110" s="7"/>
      <c r="AG110" s="398"/>
      <c r="AH110" s="7"/>
      <c r="AQ110" s="398"/>
      <c r="AR110" s="7"/>
    </row>
    <row r="111" spans="5:44" x14ac:dyDescent="0.2">
      <c r="E111" s="398"/>
      <c r="F111" s="7"/>
      <c r="P111" s="398"/>
      <c r="Q111" s="7"/>
      <c r="Y111" s="398"/>
      <c r="Z111" s="7"/>
      <c r="AG111" s="398"/>
      <c r="AH111" s="7"/>
      <c r="AQ111" s="398"/>
      <c r="AR111" s="7"/>
    </row>
    <row r="112" spans="5:44" x14ac:dyDescent="0.2">
      <c r="E112" s="398"/>
      <c r="F112" s="7"/>
      <c r="P112" s="398"/>
      <c r="Q112" s="7"/>
      <c r="Y112" s="398"/>
      <c r="Z112" s="7"/>
      <c r="AG112" s="398"/>
      <c r="AH112" s="7"/>
      <c r="AQ112" s="398"/>
      <c r="AR112" s="7"/>
    </row>
    <row r="113" spans="5:44" x14ac:dyDescent="0.2">
      <c r="E113" s="398"/>
      <c r="F113" s="7"/>
      <c r="P113" s="398"/>
      <c r="Q113" s="7"/>
      <c r="Y113" s="398"/>
      <c r="Z113" s="7"/>
      <c r="AG113" s="398"/>
      <c r="AH113" s="7"/>
      <c r="AQ113" s="398"/>
      <c r="AR113" s="7"/>
    </row>
    <row r="114" spans="5:44" x14ac:dyDescent="0.2">
      <c r="E114" s="398"/>
      <c r="F114" s="7"/>
      <c r="P114" s="398"/>
      <c r="Q114" s="7"/>
      <c r="Y114" s="398"/>
      <c r="Z114" s="7"/>
      <c r="AG114" s="398"/>
      <c r="AH114" s="7"/>
      <c r="AQ114" s="398"/>
      <c r="AR114" s="7"/>
    </row>
    <row r="115" spans="5:44" x14ac:dyDescent="0.2">
      <c r="E115" s="398"/>
      <c r="F115" s="7"/>
      <c r="P115" s="398"/>
      <c r="Q115" s="7"/>
      <c r="Y115" s="398"/>
      <c r="Z115" s="7"/>
      <c r="AG115" s="398"/>
      <c r="AH115" s="7"/>
      <c r="AQ115" s="398"/>
      <c r="AR115" s="7"/>
    </row>
    <row r="116" spans="5:44" x14ac:dyDescent="0.2">
      <c r="E116" s="398"/>
      <c r="F116" s="7"/>
      <c r="P116" s="398"/>
      <c r="Q116" s="7"/>
      <c r="Y116" s="398"/>
      <c r="Z116" s="7"/>
      <c r="AG116" s="398"/>
      <c r="AH116" s="7"/>
      <c r="AQ116" s="398"/>
      <c r="AR116" s="7"/>
    </row>
    <row r="117" spans="5:44" x14ac:dyDescent="0.2">
      <c r="E117" s="398"/>
      <c r="F117" s="7"/>
      <c r="P117" s="398"/>
      <c r="Q117" s="7"/>
      <c r="Y117" s="398"/>
      <c r="Z117" s="7"/>
      <c r="AG117" s="398"/>
      <c r="AH117" s="7"/>
      <c r="AQ117" s="398"/>
      <c r="AR117" s="7"/>
    </row>
    <row r="118" spans="5:44" x14ac:dyDescent="0.2">
      <c r="E118" s="398"/>
      <c r="F118" s="7"/>
      <c r="P118" s="398"/>
      <c r="Q118" s="7"/>
      <c r="Y118" s="398"/>
      <c r="Z118" s="7"/>
      <c r="AG118" s="398"/>
      <c r="AH118" s="7"/>
      <c r="AQ118" s="398"/>
      <c r="AR118" s="7"/>
    </row>
    <row r="119" spans="5:44" x14ac:dyDescent="0.2">
      <c r="E119" s="398"/>
      <c r="F119" s="7"/>
      <c r="P119" s="398"/>
      <c r="Q119" s="7"/>
      <c r="Y119" s="398"/>
      <c r="Z119" s="7"/>
      <c r="AG119" s="398"/>
      <c r="AH119" s="7"/>
      <c r="AQ119" s="398"/>
      <c r="AR119" s="7"/>
    </row>
    <row r="120" spans="5:44" x14ac:dyDescent="0.2">
      <c r="E120" s="398"/>
      <c r="F120" s="7"/>
      <c r="P120" s="398"/>
      <c r="Q120" s="7"/>
      <c r="Y120" s="398"/>
      <c r="Z120" s="7"/>
      <c r="AG120" s="398"/>
      <c r="AH120" s="7"/>
      <c r="AQ120" s="398"/>
      <c r="AR120" s="7"/>
    </row>
    <row r="121" spans="5:44" x14ac:dyDescent="0.2">
      <c r="E121" s="398"/>
      <c r="F121" s="7"/>
      <c r="P121" s="398"/>
      <c r="Q121" s="7"/>
      <c r="Y121" s="398"/>
      <c r="Z121" s="7"/>
      <c r="AG121" s="398"/>
      <c r="AH121" s="7"/>
      <c r="AQ121" s="398"/>
      <c r="AR121" s="7"/>
    </row>
    <row r="122" spans="5:44" x14ac:dyDescent="0.2">
      <c r="E122" s="398"/>
      <c r="F122" s="7"/>
      <c r="P122" s="398"/>
      <c r="Q122" s="7"/>
      <c r="Y122" s="398"/>
      <c r="Z122" s="7"/>
      <c r="AG122" s="398"/>
      <c r="AH122" s="7"/>
      <c r="AQ122" s="398"/>
      <c r="AR122" s="7"/>
    </row>
    <row r="123" spans="5:44" x14ac:dyDescent="0.2">
      <c r="E123" s="398"/>
      <c r="F123" s="7"/>
      <c r="P123" s="398"/>
      <c r="Q123" s="7"/>
      <c r="Y123" s="398"/>
      <c r="Z123" s="7"/>
      <c r="AG123" s="398"/>
      <c r="AH123" s="7"/>
      <c r="AQ123" s="398"/>
      <c r="AR123" s="7"/>
    </row>
    <row r="124" spans="5:44" x14ac:dyDescent="0.2">
      <c r="E124" s="398"/>
      <c r="F124" s="7"/>
      <c r="P124" s="398"/>
      <c r="Q124" s="7"/>
      <c r="Y124" s="398"/>
      <c r="Z124" s="7"/>
      <c r="AG124" s="398"/>
      <c r="AH124" s="7"/>
      <c r="AQ124" s="398"/>
      <c r="AR124" s="7"/>
    </row>
    <row r="125" spans="5:44" x14ac:dyDescent="0.2">
      <c r="E125" s="398"/>
      <c r="F125" s="7"/>
      <c r="P125" s="398"/>
      <c r="Q125" s="7"/>
      <c r="Y125" s="398"/>
      <c r="Z125" s="7"/>
      <c r="AG125" s="398"/>
      <c r="AH125" s="7"/>
      <c r="AQ125" s="398"/>
      <c r="AR125" s="7"/>
    </row>
    <row r="126" spans="5:44" x14ac:dyDescent="0.2">
      <c r="E126" s="398"/>
      <c r="F126" s="7"/>
      <c r="P126" s="398"/>
      <c r="Q126" s="7"/>
      <c r="Y126" s="398"/>
      <c r="Z126" s="7"/>
      <c r="AG126" s="398"/>
      <c r="AH126" s="7"/>
      <c r="AQ126" s="398"/>
      <c r="AR126" s="7"/>
    </row>
    <row r="127" spans="5:44" x14ac:dyDescent="0.2">
      <c r="E127" s="398"/>
      <c r="F127" s="7"/>
      <c r="P127" s="398"/>
      <c r="Q127" s="7"/>
      <c r="Y127" s="398"/>
      <c r="Z127" s="7"/>
      <c r="AG127" s="398"/>
      <c r="AH127" s="7"/>
      <c r="AQ127" s="398"/>
      <c r="AR127" s="7"/>
    </row>
    <row r="128" spans="5:44" x14ac:dyDescent="0.2">
      <c r="E128" s="398"/>
      <c r="F128" s="7"/>
      <c r="P128" s="398"/>
      <c r="Q128" s="7"/>
      <c r="Y128" s="398"/>
      <c r="Z128" s="7"/>
      <c r="AG128" s="398"/>
      <c r="AH128" s="7"/>
      <c r="AQ128" s="398"/>
      <c r="AR128" s="7"/>
    </row>
    <row r="129" spans="5:44" x14ac:dyDescent="0.2">
      <c r="E129" s="398"/>
      <c r="F129" s="7"/>
      <c r="P129" s="398"/>
      <c r="Q129" s="7"/>
      <c r="Y129" s="398"/>
      <c r="Z129" s="7"/>
      <c r="AG129" s="398"/>
      <c r="AH129" s="7"/>
      <c r="AQ129" s="398"/>
      <c r="AR129" s="7"/>
    </row>
    <row r="130" spans="5:44" x14ac:dyDescent="0.2">
      <c r="E130" s="398"/>
      <c r="F130" s="7"/>
      <c r="P130" s="398"/>
      <c r="Q130" s="7"/>
      <c r="Y130" s="398"/>
      <c r="Z130" s="7"/>
      <c r="AG130" s="398"/>
      <c r="AH130" s="7"/>
      <c r="AQ130" s="398"/>
      <c r="AR130" s="7"/>
    </row>
    <row r="131" spans="5:44" x14ac:dyDescent="0.2">
      <c r="E131" s="398"/>
      <c r="F131" s="7"/>
      <c r="P131" s="398"/>
      <c r="Q131" s="7"/>
      <c r="Y131" s="398"/>
      <c r="Z131" s="7"/>
      <c r="AG131" s="398"/>
      <c r="AH131" s="7"/>
      <c r="AQ131" s="398"/>
      <c r="AR131" s="7"/>
    </row>
    <row r="132" spans="5:44" x14ac:dyDescent="0.2">
      <c r="E132" s="398"/>
      <c r="F132" s="7"/>
      <c r="P132" s="398"/>
      <c r="Q132" s="7"/>
      <c r="Y132" s="398"/>
      <c r="Z132" s="7"/>
      <c r="AG132" s="398"/>
      <c r="AH132" s="7"/>
      <c r="AQ132" s="398"/>
      <c r="AR132" s="7"/>
    </row>
    <row r="133" spans="5:44" x14ac:dyDescent="0.2">
      <c r="E133" s="398"/>
      <c r="F133" s="7"/>
      <c r="P133" s="398"/>
      <c r="Q133" s="7"/>
      <c r="Y133" s="398"/>
      <c r="Z133" s="7"/>
      <c r="AG133" s="398"/>
      <c r="AH133" s="7"/>
      <c r="AQ133" s="398"/>
      <c r="AR133" s="7"/>
    </row>
    <row r="134" spans="5:44" x14ac:dyDescent="0.2">
      <c r="E134" s="398"/>
      <c r="F134" s="7"/>
      <c r="P134" s="398"/>
      <c r="Q134" s="7"/>
      <c r="Y134" s="398"/>
      <c r="Z134" s="7"/>
      <c r="AG134" s="398"/>
      <c r="AH134" s="7"/>
      <c r="AQ134" s="398"/>
      <c r="AR134" s="7"/>
    </row>
    <row r="135" spans="5:44" x14ac:dyDescent="0.2">
      <c r="E135" s="398"/>
      <c r="F135" s="7"/>
      <c r="P135" s="398"/>
      <c r="Q135" s="7"/>
      <c r="Y135" s="398"/>
      <c r="Z135" s="7"/>
      <c r="AG135" s="398"/>
      <c r="AH135" s="7"/>
      <c r="AQ135" s="398"/>
      <c r="AR135" s="7"/>
    </row>
    <row r="136" spans="5:44" x14ac:dyDescent="0.2">
      <c r="E136" s="398"/>
      <c r="F136" s="7"/>
      <c r="P136" s="398"/>
      <c r="Q136" s="7"/>
      <c r="Y136" s="398"/>
      <c r="Z136" s="7"/>
      <c r="AG136" s="398"/>
      <c r="AH136" s="7"/>
      <c r="AQ136" s="398"/>
      <c r="AR136" s="7"/>
    </row>
    <row r="137" spans="5:44" x14ac:dyDescent="0.2">
      <c r="E137" s="398"/>
      <c r="F137" s="7"/>
      <c r="P137" s="398"/>
      <c r="Q137" s="7"/>
      <c r="Y137" s="398"/>
      <c r="Z137" s="7"/>
      <c r="AG137" s="398"/>
      <c r="AH137" s="7"/>
      <c r="AQ137" s="398"/>
      <c r="AR137" s="7"/>
    </row>
    <row r="138" spans="5:44" x14ac:dyDescent="0.2">
      <c r="E138" s="398"/>
      <c r="F138" s="7"/>
      <c r="P138" s="398"/>
      <c r="Q138" s="7"/>
      <c r="Y138" s="398"/>
      <c r="Z138" s="7"/>
      <c r="AG138" s="398"/>
      <c r="AH138" s="7"/>
      <c r="AQ138" s="398"/>
      <c r="AR138" s="7"/>
    </row>
    <row r="139" spans="5:44" x14ac:dyDescent="0.2">
      <c r="E139" s="398"/>
      <c r="F139" s="7"/>
      <c r="P139" s="398"/>
      <c r="Q139" s="7"/>
      <c r="Y139" s="398"/>
      <c r="Z139" s="7"/>
      <c r="AG139" s="398"/>
      <c r="AH139" s="7"/>
      <c r="AQ139" s="398"/>
      <c r="AR139" s="7"/>
    </row>
    <row r="140" spans="5:44" x14ac:dyDescent="0.2">
      <c r="E140" s="398"/>
      <c r="F140" s="7"/>
      <c r="P140" s="398"/>
      <c r="Q140" s="7"/>
      <c r="Y140" s="398"/>
      <c r="Z140" s="7"/>
      <c r="AG140" s="398"/>
      <c r="AH140" s="7"/>
      <c r="AQ140" s="398"/>
      <c r="AR140" s="7"/>
    </row>
    <row r="141" spans="5:44" x14ac:dyDescent="0.2">
      <c r="E141" s="398"/>
      <c r="F141" s="7"/>
      <c r="P141" s="398"/>
      <c r="Q141" s="7"/>
      <c r="Y141" s="398"/>
      <c r="Z141" s="7"/>
      <c r="AG141" s="398"/>
      <c r="AH141" s="7"/>
      <c r="AQ141" s="398"/>
      <c r="AR141" s="7"/>
    </row>
    <row r="142" spans="5:44" x14ac:dyDescent="0.2">
      <c r="E142" s="398"/>
      <c r="F142" s="7"/>
      <c r="P142" s="398"/>
      <c r="Q142" s="7"/>
      <c r="Y142" s="398"/>
      <c r="Z142" s="7"/>
      <c r="AG142" s="398"/>
      <c r="AH142" s="7"/>
      <c r="AQ142" s="398"/>
      <c r="AR142" s="7"/>
    </row>
    <row r="143" spans="5:44" x14ac:dyDescent="0.2">
      <c r="E143" s="398"/>
      <c r="F143" s="7"/>
      <c r="P143" s="398"/>
      <c r="Q143" s="7"/>
      <c r="Y143" s="398"/>
      <c r="Z143" s="7"/>
      <c r="AG143" s="398"/>
      <c r="AH143" s="7"/>
      <c r="AQ143" s="398"/>
      <c r="AR143" s="7"/>
    </row>
    <row r="144" spans="5:44" x14ac:dyDescent="0.2">
      <c r="E144" s="398"/>
      <c r="F144" s="7"/>
      <c r="P144" s="398"/>
      <c r="Q144" s="7"/>
      <c r="Y144" s="398"/>
      <c r="Z144" s="7"/>
      <c r="AG144" s="398"/>
      <c r="AH144" s="7"/>
      <c r="AQ144" s="398"/>
      <c r="AR144" s="7"/>
    </row>
    <row r="145" spans="5:44" x14ac:dyDescent="0.2">
      <c r="E145" s="398"/>
      <c r="F145" s="7"/>
      <c r="P145" s="398"/>
      <c r="Q145" s="7"/>
      <c r="Y145" s="398"/>
      <c r="Z145" s="7"/>
      <c r="AG145" s="398"/>
      <c r="AH145" s="7"/>
      <c r="AQ145" s="398"/>
      <c r="AR145" s="7"/>
    </row>
    <row r="146" spans="5:44" x14ac:dyDescent="0.2">
      <c r="E146" s="398"/>
      <c r="F146" s="7"/>
      <c r="P146" s="398"/>
      <c r="Q146" s="7"/>
      <c r="Y146" s="398"/>
      <c r="Z146" s="7"/>
      <c r="AG146" s="398"/>
      <c r="AH146" s="7"/>
      <c r="AQ146" s="398"/>
      <c r="AR146" s="7"/>
    </row>
    <row r="147" spans="5:44" x14ac:dyDescent="0.2">
      <c r="E147" s="398"/>
      <c r="F147" s="7"/>
      <c r="P147" s="398"/>
      <c r="Q147" s="7"/>
      <c r="Y147" s="398"/>
      <c r="Z147" s="7"/>
      <c r="AG147" s="398"/>
      <c r="AH147" s="7"/>
      <c r="AQ147" s="398"/>
      <c r="AR147" s="7"/>
    </row>
    <row r="148" spans="5:44" x14ac:dyDescent="0.2">
      <c r="E148" s="398"/>
      <c r="F148" s="7"/>
      <c r="P148" s="398"/>
      <c r="Q148" s="7"/>
      <c r="Y148" s="398"/>
      <c r="Z148" s="7"/>
      <c r="AG148" s="398"/>
      <c r="AH148" s="7"/>
      <c r="AQ148" s="398"/>
      <c r="AR148" s="7"/>
    </row>
    <row r="149" spans="5:44" x14ac:dyDescent="0.2">
      <c r="E149" s="398"/>
      <c r="F149" s="7"/>
      <c r="P149" s="398"/>
      <c r="Q149" s="7"/>
      <c r="Y149" s="398"/>
      <c r="Z149" s="7"/>
      <c r="AG149" s="398"/>
      <c r="AH149" s="7"/>
      <c r="AQ149" s="398"/>
      <c r="AR149" s="7"/>
    </row>
    <row r="150" spans="5:44" x14ac:dyDescent="0.2">
      <c r="E150" s="398"/>
      <c r="F150" s="7"/>
      <c r="P150" s="398"/>
      <c r="Q150" s="7"/>
      <c r="Y150" s="398"/>
      <c r="Z150" s="7"/>
      <c r="AG150" s="398"/>
      <c r="AH150" s="7"/>
      <c r="AQ150" s="398"/>
      <c r="AR150" s="7"/>
    </row>
    <row r="151" spans="5:44" x14ac:dyDescent="0.2">
      <c r="E151" s="398"/>
      <c r="F151" s="7"/>
      <c r="P151" s="398"/>
      <c r="Q151" s="7"/>
      <c r="Y151" s="398"/>
      <c r="Z151" s="7"/>
      <c r="AG151" s="398"/>
      <c r="AH151" s="7"/>
      <c r="AQ151" s="398"/>
      <c r="AR151" s="7"/>
    </row>
    <row r="152" spans="5:44" x14ac:dyDescent="0.2">
      <c r="E152" s="398"/>
      <c r="F152" s="7"/>
      <c r="P152" s="398"/>
      <c r="Q152" s="7"/>
      <c r="Y152" s="398"/>
      <c r="Z152" s="7"/>
      <c r="AG152" s="398"/>
      <c r="AH152" s="7"/>
      <c r="AQ152" s="398"/>
      <c r="AR152" s="7"/>
    </row>
    <row r="153" spans="5:44" x14ac:dyDescent="0.2">
      <c r="E153" s="398"/>
      <c r="F153" s="7"/>
      <c r="P153" s="398"/>
      <c r="Q153" s="7"/>
      <c r="Y153" s="398"/>
      <c r="Z153" s="7"/>
      <c r="AG153" s="398"/>
      <c r="AH153" s="7"/>
      <c r="AQ153" s="398"/>
      <c r="AR153" s="7"/>
    </row>
    <row r="154" spans="5:44" x14ac:dyDescent="0.2">
      <c r="E154" s="398"/>
      <c r="F154" s="7"/>
      <c r="P154" s="398"/>
      <c r="Q154" s="7"/>
      <c r="Y154" s="398"/>
      <c r="Z154" s="7"/>
      <c r="AG154" s="398"/>
      <c r="AH154" s="7"/>
      <c r="AQ154" s="398"/>
      <c r="AR154" s="7"/>
    </row>
    <row r="155" spans="5:44" x14ac:dyDescent="0.2">
      <c r="E155" s="398"/>
      <c r="F155" s="7"/>
      <c r="P155" s="398"/>
      <c r="Q155" s="7"/>
      <c r="Y155" s="398"/>
      <c r="Z155" s="7"/>
      <c r="AG155" s="398"/>
      <c r="AH155" s="7"/>
      <c r="AQ155" s="398"/>
      <c r="AR155" s="7"/>
    </row>
    <row r="156" spans="5:44" x14ac:dyDescent="0.2">
      <c r="E156" s="398"/>
      <c r="F156" s="7"/>
      <c r="P156" s="398"/>
      <c r="Q156" s="7"/>
      <c r="Y156" s="398"/>
      <c r="Z156" s="7"/>
      <c r="AG156" s="398"/>
      <c r="AH156" s="7"/>
      <c r="AQ156" s="398"/>
      <c r="AR156" s="7"/>
    </row>
    <row r="157" spans="5:44" x14ac:dyDescent="0.2">
      <c r="E157" s="398"/>
      <c r="F157" s="7"/>
      <c r="P157" s="398"/>
      <c r="Q157" s="7"/>
      <c r="Y157" s="398"/>
      <c r="Z157" s="7"/>
      <c r="AG157" s="398"/>
      <c r="AH157" s="7"/>
      <c r="AQ157" s="398"/>
      <c r="AR157" s="7"/>
    </row>
    <row r="158" spans="5:44" x14ac:dyDescent="0.2">
      <c r="E158" s="398"/>
      <c r="F158" s="7"/>
      <c r="P158" s="398"/>
      <c r="Q158" s="7"/>
      <c r="Y158" s="398"/>
      <c r="Z158" s="7"/>
      <c r="AG158" s="398"/>
      <c r="AH158" s="7"/>
      <c r="AQ158" s="398"/>
      <c r="AR158" s="7"/>
    </row>
    <row r="159" spans="5:44" x14ac:dyDescent="0.2">
      <c r="E159" s="398"/>
      <c r="F159" s="7"/>
      <c r="P159" s="398"/>
      <c r="Q159" s="7"/>
      <c r="Y159" s="398"/>
      <c r="Z159" s="7"/>
      <c r="AG159" s="398"/>
      <c r="AH159" s="7"/>
      <c r="AQ159" s="398"/>
      <c r="AR159" s="7"/>
    </row>
    <row r="160" spans="5:44" x14ac:dyDescent="0.2">
      <c r="E160" s="398"/>
      <c r="F160" s="7"/>
      <c r="P160" s="398"/>
      <c r="Q160" s="7"/>
      <c r="Y160" s="398"/>
      <c r="Z160" s="7"/>
      <c r="AG160" s="398"/>
      <c r="AH160" s="7"/>
      <c r="AQ160" s="398"/>
      <c r="AR160" s="7"/>
    </row>
    <row r="161" spans="5:44" x14ac:dyDescent="0.2">
      <c r="E161" s="398"/>
      <c r="F161" s="7"/>
      <c r="P161" s="398"/>
      <c r="Q161" s="7"/>
      <c r="Y161" s="398"/>
      <c r="Z161" s="7"/>
      <c r="AG161" s="398"/>
      <c r="AH161" s="7"/>
      <c r="AQ161" s="398"/>
      <c r="AR161" s="7"/>
    </row>
    <row r="162" spans="5:44" x14ac:dyDescent="0.2">
      <c r="E162" s="398"/>
      <c r="F162" s="7"/>
      <c r="P162" s="398"/>
      <c r="Q162" s="7"/>
      <c r="Y162" s="398"/>
      <c r="Z162" s="7"/>
      <c r="AG162" s="398"/>
      <c r="AH162" s="7"/>
      <c r="AQ162" s="398"/>
      <c r="AR162" s="7"/>
    </row>
    <row r="163" spans="5:44" x14ac:dyDescent="0.2">
      <c r="E163" s="398"/>
      <c r="F163" s="7"/>
      <c r="P163" s="398"/>
      <c r="Q163" s="7"/>
      <c r="Y163" s="398"/>
      <c r="Z163" s="7"/>
      <c r="AG163" s="398"/>
      <c r="AH163" s="7"/>
      <c r="AQ163" s="398"/>
      <c r="AR163" s="7"/>
    </row>
    <row r="164" spans="5:44" x14ac:dyDescent="0.2">
      <c r="E164" s="398"/>
      <c r="F164" s="7"/>
      <c r="P164" s="398"/>
      <c r="Q164" s="7"/>
      <c r="Y164" s="398"/>
      <c r="Z164" s="7"/>
      <c r="AG164" s="398"/>
      <c r="AH164" s="7"/>
      <c r="AQ164" s="398"/>
      <c r="AR164" s="7"/>
    </row>
    <row r="165" spans="5:44" x14ac:dyDescent="0.2">
      <c r="E165" s="398"/>
      <c r="F165" s="7"/>
      <c r="P165" s="398"/>
      <c r="Q165" s="7"/>
      <c r="Y165" s="398"/>
      <c r="Z165" s="7"/>
      <c r="AG165" s="398"/>
      <c r="AH165" s="7"/>
      <c r="AQ165" s="398"/>
      <c r="AR165" s="7"/>
    </row>
    <row r="166" spans="5:44" x14ac:dyDescent="0.2">
      <c r="E166" s="398"/>
      <c r="F166" s="7"/>
      <c r="P166" s="398"/>
      <c r="Q166" s="7"/>
      <c r="Y166" s="398"/>
      <c r="Z166" s="7"/>
      <c r="AG166" s="398"/>
      <c r="AH166" s="7"/>
      <c r="AQ166" s="398"/>
      <c r="AR166" s="7"/>
    </row>
    <row r="167" spans="5:44" x14ac:dyDescent="0.2">
      <c r="E167" s="398"/>
      <c r="F167" s="7"/>
      <c r="P167" s="398"/>
      <c r="Q167" s="7"/>
      <c r="Y167" s="398"/>
      <c r="Z167" s="7"/>
      <c r="AG167" s="398"/>
      <c r="AH167" s="7"/>
      <c r="AQ167" s="398"/>
      <c r="AR167" s="7"/>
    </row>
    <row r="168" spans="5:44" x14ac:dyDescent="0.2">
      <c r="E168" s="398"/>
      <c r="F168" s="7"/>
      <c r="P168" s="398"/>
      <c r="Q168" s="7"/>
      <c r="Y168" s="398"/>
      <c r="Z168" s="7"/>
      <c r="AG168" s="398"/>
      <c r="AH168" s="7"/>
      <c r="AQ168" s="398"/>
      <c r="AR168" s="7"/>
    </row>
    <row r="169" spans="5:44" x14ac:dyDescent="0.2">
      <c r="E169" s="398"/>
      <c r="F169" s="7"/>
      <c r="P169" s="398"/>
      <c r="Q169" s="7"/>
      <c r="Y169" s="398"/>
      <c r="Z169" s="7"/>
      <c r="AG169" s="398"/>
      <c r="AH169" s="7"/>
      <c r="AQ169" s="398"/>
      <c r="AR169" s="7"/>
    </row>
    <row r="170" spans="5:44" x14ac:dyDescent="0.2">
      <c r="E170" s="398"/>
      <c r="F170" s="7"/>
      <c r="P170" s="398"/>
      <c r="Q170" s="7"/>
      <c r="Y170" s="398"/>
      <c r="Z170" s="7"/>
      <c r="AG170" s="398"/>
      <c r="AH170" s="7"/>
      <c r="AQ170" s="398"/>
      <c r="AR170" s="7"/>
    </row>
    <row r="171" spans="5:44" x14ac:dyDescent="0.2">
      <c r="E171" s="398"/>
      <c r="F171" s="7"/>
      <c r="P171" s="398"/>
      <c r="Q171" s="7"/>
      <c r="Y171" s="398"/>
      <c r="Z171" s="7"/>
      <c r="AG171" s="398"/>
      <c r="AH171" s="7"/>
      <c r="AQ171" s="398"/>
      <c r="AR171" s="7"/>
    </row>
    <row r="172" spans="5:44" x14ac:dyDescent="0.2">
      <c r="E172" s="398"/>
      <c r="F172" s="7"/>
      <c r="P172" s="398"/>
      <c r="Q172" s="7"/>
      <c r="Y172" s="398"/>
      <c r="Z172" s="7"/>
      <c r="AG172" s="398"/>
      <c r="AH172" s="7"/>
      <c r="AQ172" s="398"/>
      <c r="AR172" s="7"/>
    </row>
    <row r="173" spans="5:44" x14ac:dyDescent="0.2">
      <c r="E173" s="398"/>
      <c r="F173" s="7"/>
      <c r="P173" s="398"/>
      <c r="Q173" s="7"/>
      <c r="Y173" s="398"/>
      <c r="Z173" s="7"/>
      <c r="AG173" s="398"/>
      <c r="AH173" s="7"/>
      <c r="AQ173" s="398"/>
      <c r="AR173" s="7"/>
    </row>
    <row r="174" spans="5:44" x14ac:dyDescent="0.2">
      <c r="E174" s="398"/>
      <c r="F174" s="7"/>
      <c r="P174" s="398"/>
      <c r="Q174" s="7"/>
      <c r="Y174" s="398"/>
      <c r="Z174" s="7"/>
      <c r="AG174" s="398"/>
      <c r="AH174" s="7"/>
      <c r="AQ174" s="398"/>
      <c r="AR174" s="7"/>
    </row>
    <row r="175" spans="5:44" x14ac:dyDescent="0.2">
      <c r="E175" s="398"/>
      <c r="F175" s="7"/>
      <c r="P175" s="398"/>
      <c r="Q175" s="7"/>
      <c r="Y175" s="398"/>
      <c r="Z175" s="7"/>
      <c r="AG175" s="398"/>
      <c r="AH175" s="7"/>
      <c r="AQ175" s="398"/>
      <c r="AR175" s="7"/>
    </row>
    <row r="176" spans="5:44" x14ac:dyDescent="0.2">
      <c r="E176" s="398"/>
      <c r="F176" s="7"/>
      <c r="P176" s="398"/>
      <c r="Q176" s="7"/>
      <c r="Y176" s="398"/>
      <c r="Z176" s="7"/>
      <c r="AG176" s="398"/>
      <c r="AH176" s="7"/>
      <c r="AQ176" s="398"/>
      <c r="AR176" s="7"/>
    </row>
    <row r="177" spans="5:44" x14ac:dyDescent="0.2">
      <c r="E177" s="398"/>
      <c r="F177" s="7"/>
      <c r="P177" s="398"/>
      <c r="Q177" s="7"/>
      <c r="Y177" s="398"/>
      <c r="Z177" s="7"/>
      <c r="AG177" s="398"/>
      <c r="AH177" s="7"/>
      <c r="AQ177" s="398"/>
      <c r="AR177" s="7"/>
    </row>
    <row r="178" spans="5:44" x14ac:dyDescent="0.2">
      <c r="E178" s="398"/>
      <c r="F178" s="7"/>
      <c r="P178" s="398"/>
      <c r="Q178" s="7"/>
      <c r="Y178" s="398"/>
      <c r="Z178" s="7"/>
      <c r="AG178" s="398"/>
      <c r="AH178" s="7"/>
      <c r="AQ178" s="398"/>
      <c r="AR178" s="7"/>
    </row>
    <row r="179" spans="5:44" x14ac:dyDescent="0.2">
      <c r="E179" s="398"/>
      <c r="F179" s="7"/>
      <c r="P179" s="398"/>
      <c r="Q179" s="7"/>
      <c r="Y179" s="398"/>
      <c r="Z179" s="7"/>
      <c r="AG179" s="398"/>
      <c r="AH179" s="7"/>
      <c r="AQ179" s="398"/>
      <c r="AR179" s="7"/>
    </row>
    <row r="180" spans="5:44" x14ac:dyDescent="0.2">
      <c r="E180" s="398"/>
      <c r="F180" s="7"/>
      <c r="P180" s="398"/>
      <c r="Q180" s="7"/>
      <c r="Y180" s="398"/>
      <c r="Z180" s="7"/>
      <c r="AG180" s="398"/>
      <c r="AH180" s="7"/>
      <c r="AQ180" s="398"/>
      <c r="AR180" s="7"/>
    </row>
    <row r="181" spans="5:44" x14ac:dyDescent="0.2">
      <c r="E181" s="398"/>
      <c r="F181" s="7"/>
      <c r="P181" s="398"/>
      <c r="Q181" s="7"/>
      <c r="Y181" s="398"/>
      <c r="Z181" s="7"/>
      <c r="AG181" s="398"/>
      <c r="AH181" s="7"/>
      <c r="AQ181" s="398"/>
      <c r="AR181" s="7"/>
    </row>
    <row r="182" spans="5:44" x14ac:dyDescent="0.2">
      <c r="E182" s="398"/>
      <c r="F182" s="7"/>
      <c r="P182" s="398"/>
      <c r="Q182" s="7"/>
      <c r="Y182" s="398"/>
      <c r="Z182" s="7"/>
      <c r="AG182" s="398"/>
      <c r="AH182" s="7"/>
      <c r="AQ182" s="398"/>
      <c r="AR182" s="7"/>
    </row>
    <row r="183" spans="5:44" x14ac:dyDescent="0.2">
      <c r="E183" s="398"/>
      <c r="F183" s="7"/>
      <c r="P183" s="398"/>
      <c r="Q183" s="7"/>
      <c r="Y183" s="398"/>
      <c r="Z183" s="7"/>
      <c r="AG183" s="398"/>
      <c r="AH183" s="7"/>
      <c r="AQ183" s="398"/>
      <c r="AR183" s="7"/>
    </row>
    <row r="184" spans="5:44" x14ac:dyDescent="0.2">
      <c r="E184" s="398"/>
      <c r="F184" s="7"/>
      <c r="P184" s="398"/>
      <c r="Q184" s="7"/>
      <c r="Y184" s="398"/>
      <c r="Z184" s="7"/>
      <c r="AG184" s="398"/>
      <c r="AH184" s="7"/>
      <c r="AQ184" s="398"/>
      <c r="AR184" s="7"/>
    </row>
    <row r="185" spans="5:44" x14ac:dyDescent="0.2">
      <c r="E185" s="398"/>
      <c r="F185" s="7"/>
      <c r="P185" s="398"/>
      <c r="Q185" s="7"/>
      <c r="Y185" s="398"/>
      <c r="Z185" s="7"/>
      <c r="AG185" s="398"/>
      <c r="AH185" s="7"/>
      <c r="AQ185" s="398"/>
      <c r="AR185" s="7"/>
    </row>
    <row r="186" spans="5:44" x14ac:dyDescent="0.2">
      <c r="E186" s="398"/>
      <c r="F186" s="7"/>
      <c r="P186" s="398"/>
      <c r="Q186" s="7"/>
      <c r="Y186" s="398"/>
      <c r="Z186" s="7"/>
      <c r="AG186" s="398"/>
      <c r="AH186" s="7"/>
      <c r="AQ186" s="398"/>
      <c r="AR186" s="7"/>
    </row>
    <row r="187" spans="5:44" x14ac:dyDescent="0.2">
      <c r="E187" s="398"/>
      <c r="F187" s="7"/>
      <c r="P187" s="398"/>
      <c r="Q187" s="7"/>
      <c r="Y187" s="398"/>
      <c r="Z187" s="7"/>
      <c r="AG187" s="398"/>
      <c r="AH187" s="7"/>
      <c r="AQ187" s="398"/>
      <c r="AR187" s="7"/>
    </row>
    <row r="188" spans="5:44" x14ac:dyDescent="0.2">
      <c r="E188" s="398"/>
      <c r="F188" s="7"/>
      <c r="P188" s="398"/>
      <c r="Q188" s="7"/>
      <c r="Y188" s="398"/>
      <c r="Z188" s="7"/>
      <c r="AG188" s="398"/>
      <c r="AH188" s="7"/>
      <c r="AQ188" s="398"/>
      <c r="AR188" s="7"/>
    </row>
    <row r="189" spans="5:44" x14ac:dyDescent="0.2">
      <c r="E189" s="398"/>
      <c r="F189" s="7"/>
      <c r="P189" s="398"/>
      <c r="Q189" s="7"/>
      <c r="Y189" s="398"/>
      <c r="Z189" s="7"/>
      <c r="AG189" s="398"/>
      <c r="AH189" s="7"/>
      <c r="AQ189" s="398"/>
      <c r="AR189" s="7"/>
    </row>
    <row r="190" spans="5:44" x14ac:dyDescent="0.2">
      <c r="E190" s="398"/>
      <c r="F190" s="7"/>
      <c r="P190" s="398"/>
      <c r="Q190" s="7"/>
      <c r="Y190" s="398"/>
      <c r="Z190" s="7"/>
      <c r="AG190" s="398"/>
      <c r="AH190" s="7"/>
      <c r="AQ190" s="398"/>
      <c r="AR190" s="7"/>
    </row>
    <row r="191" spans="5:44" x14ac:dyDescent="0.2">
      <c r="E191" s="398"/>
      <c r="F191" s="7"/>
      <c r="P191" s="398"/>
      <c r="Q191" s="7"/>
      <c r="Y191" s="398"/>
      <c r="Z191" s="7"/>
      <c r="AG191" s="398"/>
      <c r="AH191" s="7"/>
      <c r="AQ191" s="398"/>
      <c r="AR191" s="7"/>
    </row>
    <row r="192" spans="5:44" x14ac:dyDescent="0.2">
      <c r="E192" s="398"/>
      <c r="F192" s="7"/>
      <c r="P192" s="398"/>
      <c r="Q192" s="7"/>
      <c r="Y192" s="398"/>
      <c r="Z192" s="7"/>
      <c r="AG192" s="398"/>
      <c r="AH192" s="7"/>
      <c r="AQ192" s="398"/>
      <c r="AR192" s="7"/>
    </row>
    <row r="193" spans="5:44" x14ac:dyDescent="0.2">
      <c r="E193" s="398"/>
      <c r="F193" s="7"/>
      <c r="P193" s="398"/>
      <c r="Q193" s="7"/>
      <c r="Y193" s="398"/>
      <c r="Z193" s="7"/>
      <c r="AG193" s="398"/>
      <c r="AH193" s="7"/>
      <c r="AQ193" s="398"/>
      <c r="AR193" s="7"/>
    </row>
    <row r="194" spans="5:44" x14ac:dyDescent="0.2">
      <c r="E194" s="398"/>
      <c r="F194" s="7"/>
      <c r="P194" s="398"/>
      <c r="Q194" s="7"/>
      <c r="Y194" s="398"/>
      <c r="Z194" s="7"/>
      <c r="AG194" s="398"/>
      <c r="AH194" s="7"/>
      <c r="AQ194" s="398"/>
      <c r="AR194" s="7"/>
    </row>
    <row r="195" spans="5:44" x14ac:dyDescent="0.2">
      <c r="E195" s="398"/>
      <c r="F195" s="7"/>
      <c r="P195" s="398"/>
      <c r="Q195" s="7"/>
      <c r="Y195" s="398"/>
      <c r="Z195" s="7"/>
      <c r="AG195" s="398"/>
      <c r="AH195" s="7"/>
      <c r="AQ195" s="398"/>
      <c r="AR195" s="7"/>
    </row>
    <row r="196" spans="5:44" x14ac:dyDescent="0.2">
      <c r="E196" s="398"/>
      <c r="F196" s="7"/>
      <c r="P196" s="398"/>
      <c r="Q196" s="7"/>
      <c r="Y196" s="398"/>
      <c r="Z196" s="7"/>
      <c r="AG196" s="398"/>
      <c r="AH196" s="7"/>
      <c r="AQ196" s="398"/>
      <c r="AR196" s="7"/>
    </row>
    <row r="197" spans="5:44" x14ac:dyDescent="0.2">
      <c r="E197" s="398"/>
      <c r="F197" s="7"/>
      <c r="P197" s="398"/>
      <c r="Q197" s="7"/>
      <c r="Y197" s="398"/>
      <c r="Z197" s="7"/>
      <c r="AG197" s="398"/>
      <c r="AH197" s="7"/>
      <c r="AQ197" s="398"/>
      <c r="AR197" s="7"/>
    </row>
    <row r="198" spans="5:44" x14ac:dyDescent="0.2">
      <c r="E198" s="398"/>
      <c r="F198" s="7"/>
      <c r="P198" s="398"/>
      <c r="Q198" s="7"/>
      <c r="Y198" s="398"/>
      <c r="Z198" s="7"/>
      <c r="AG198" s="398"/>
      <c r="AH198" s="7"/>
      <c r="AQ198" s="398"/>
      <c r="AR198" s="7"/>
    </row>
    <row r="199" spans="5:44" x14ac:dyDescent="0.2">
      <c r="E199" s="398"/>
      <c r="F199" s="7"/>
      <c r="P199" s="398"/>
      <c r="Q199" s="7"/>
      <c r="Y199" s="398"/>
      <c r="Z199" s="7"/>
      <c r="AG199" s="398"/>
      <c r="AH199" s="7"/>
      <c r="AQ199" s="398"/>
      <c r="AR199" s="7"/>
    </row>
    <row r="200" spans="5:44" x14ac:dyDescent="0.2">
      <c r="E200" s="398"/>
      <c r="F200" s="7"/>
      <c r="P200" s="398"/>
      <c r="Q200" s="7"/>
      <c r="Y200" s="398"/>
      <c r="Z200" s="7"/>
      <c r="AG200" s="398"/>
      <c r="AH200" s="7"/>
      <c r="AQ200" s="398"/>
      <c r="AR200" s="7"/>
    </row>
    <row r="201" spans="5:44" x14ac:dyDescent="0.2">
      <c r="E201" s="398"/>
      <c r="F201" s="7"/>
      <c r="P201" s="398"/>
      <c r="Q201" s="7"/>
      <c r="Y201" s="398"/>
      <c r="Z201" s="7"/>
      <c r="AG201" s="398"/>
      <c r="AH201" s="7"/>
      <c r="AQ201" s="398"/>
      <c r="AR201" s="7"/>
    </row>
    <row r="202" spans="5:44" x14ac:dyDescent="0.2">
      <c r="E202" s="398"/>
      <c r="F202" s="7"/>
      <c r="P202" s="398"/>
      <c r="Q202" s="7"/>
      <c r="Y202" s="398"/>
      <c r="Z202" s="7"/>
      <c r="AG202" s="398"/>
      <c r="AH202" s="7"/>
      <c r="AQ202" s="398"/>
      <c r="AR202" s="7"/>
    </row>
    <row r="203" spans="5:44" x14ac:dyDescent="0.2">
      <c r="E203" s="398"/>
      <c r="F203" s="7"/>
      <c r="P203" s="398"/>
      <c r="Q203" s="7"/>
      <c r="Y203" s="398"/>
      <c r="Z203" s="7"/>
      <c r="AG203" s="398"/>
      <c r="AH203" s="7"/>
      <c r="AQ203" s="398"/>
      <c r="AR203" s="7"/>
    </row>
    <row r="204" spans="5:44" x14ac:dyDescent="0.2">
      <c r="E204" s="398"/>
      <c r="F204" s="7"/>
      <c r="P204" s="398"/>
      <c r="Q204" s="7"/>
      <c r="Y204" s="398"/>
      <c r="Z204" s="7"/>
      <c r="AG204" s="398"/>
      <c r="AH204" s="7"/>
      <c r="AQ204" s="398"/>
      <c r="AR204" s="7"/>
    </row>
    <row r="205" spans="5:44" x14ac:dyDescent="0.2">
      <c r="E205" s="398"/>
      <c r="F205" s="7"/>
      <c r="P205" s="398"/>
      <c r="Q205" s="7"/>
      <c r="Y205" s="398"/>
      <c r="Z205" s="7"/>
      <c r="AG205" s="398"/>
      <c r="AH205" s="7"/>
      <c r="AQ205" s="398"/>
      <c r="AR205" s="7"/>
    </row>
    <row r="206" spans="5:44" x14ac:dyDescent="0.2">
      <c r="E206" s="398"/>
      <c r="F206" s="7"/>
      <c r="P206" s="398"/>
      <c r="Q206" s="7"/>
      <c r="Y206" s="398"/>
      <c r="Z206" s="7"/>
      <c r="AG206" s="398"/>
      <c r="AH206" s="7"/>
      <c r="AQ206" s="398"/>
      <c r="AR206" s="7"/>
    </row>
    <row r="207" spans="5:44" x14ac:dyDescent="0.2">
      <c r="E207" s="398"/>
      <c r="F207" s="7"/>
      <c r="P207" s="398"/>
      <c r="Q207" s="7"/>
      <c r="Y207" s="398"/>
      <c r="Z207" s="7"/>
      <c r="AG207" s="398"/>
      <c r="AH207" s="7"/>
      <c r="AQ207" s="398"/>
      <c r="AR207" s="7"/>
    </row>
    <row r="208" spans="5:44" x14ac:dyDescent="0.2">
      <c r="E208" s="398"/>
      <c r="F208" s="7"/>
      <c r="P208" s="398"/>
      <c r="Q208" s="7"/>
      <c r="Y208" s="398"/>
      <c r="Z208" s="7"/>
      <c r="AG208" s="398"/>
      <c r="AH208" s="7"/>
      <c r="AQ208" s="398"/>
      <c r="AR208" s="7"/>
    </row>
    <row r="209" spans="5:44" x14ac:dyDescent="0.2">
      <c r="E209" s="398"/>
      <c r="F209" s="7"/>
      <c r="P209" s="398"/>
      <c r="Q209" s="7"/>
      <c r="Y209" s="398"/>
      <c r="Z209" s="7"/>
      <c r="AG209" s="398"/>
      <c r="AH209" s="7"/>
      <c r="AQ209" s="398"/>
      <c r="AR209" s="7"/>
    </row>
    <row r="210" spans="5:44" x14ac:dyDescent="0.2">
      <c r="E210" s="398"/>
      <c r="F210" s="7"/>
      <c r="P210" s="398"/>
      <c r="Q210" s="7"/>
      <c r="Y210" s="398"/>
      <c r="Z210" s="7"/>
      <c r="AG210" s="398"/>
      <c r="AH210" s="7"/>
      <c r="AQ210" s="398"/>
      <c r="AR210" s="7"/>
    </row>
    <row r="211" spans="5:44" x14ac:dyDescent="0.2">
      <c r="E211" s="398"/>
      <c r="F211" s="7"/>
      <c r="P211" s="398"/>
      <c r="Q211" s="7"/>
      <c r="Y211" s="398"/>
      <c r="Z211" s="7"/>
      <c r="AG211" s="398"/>
      <c r="AH211" s="7"/>
      <c r="AQ211" s="398"/>
      <c r="AR211" s="7"/>
    </row>
    <row r="212" spans="5:44" x14ac:dyDescent="0.2">
      <c r="E212" s="398"/>
      <c r="F212" s="7"/>
      <c r="P212" s="398"/>
      <c r="Q212" s="7"/>
      <c r="Y212" s="398"/>
      <c r="Z212" s="7"/>
      <c r="AG212" s="398"/>
      <c r="AH212" s="7"/>
      <c r="AQ212" s="398"/>
      <c r="AR212" s="7"/>
    </row>
    <row r="213" spans="5:44" x14ac:dyDescent="0.2">
      <c r="E213" s="398"/>
      <c r="F213" s="7"/>
      <c r="P213" s="398"/>
      <c r="Q213" s="7"/>
      <c r="Y213" s="398"/>
      <c r="Z213" s="7"/>
      <c r="AG213" s="398"/>
      <c r="AH213" s="7"/>
      <c r="AQ213" s="398"/>
      <c r="AR213" s="7"/>
    </row>
    <row r="214" spans="5:44" x14ac:dyDescent="0.2">
      <c r="E214" s="398"/>
      <c r="F214" s="7"/>
      <c r="P214" s="398"/>
      <c r="Q214" s="7"/>
      <c r="Y214" s="398"/>
      <c r="Z214" s="7"/>
      <c r="AG214" s="398"/>
      <c r="AH214" s="7"/>
      <c r="AQ214" s="398"/>
      <c r="AR214" s="7"/>
    </row>
    <row r="215" spans="5:44" x14ac:dyDescent="0.2">
      <c r="E215" s="398"/>
      <c r="F215" s="7"/>
      <c r="P215" s="398"/>
      <c r="Q215" s="7"/>
      <c r="Y215" s="398"/>
      <c r="Z215" s="7"/>
      <c r="AG215" s="398"/>
      <c r="AH215" s="7"/>
      <c r="AQ215" s="398"/>
      <c r="AR215" s="7"/>
    </row>
    <row r="216" spans="5:44" x14ac:dyDescent="0.2">
      <c r="E216" s="398"/>
      <c r="F216" s="7"/>
      <c r="P216" s="398"/>
      <c r="Q216" s="7"/>
      <c r="Y216" s="398"/>
      <c r="Z216" s="7"/>
      <c r="AG216" s="398"/>
      <c r="AH216" s="7"/>
      <c r="AQ216" s="398"/>
      <c r="AR216" s="7"/>
    </row>
    <row r="217" spans="5:44" x14ac:dyDescent="0.2">
      <c r="E217" s="398"/>
      <c r="F217" s="7"/>
      <c r="P217" s="398"/>
      <c r="Q217" s="7"/>
      <c r="Y217" s="398"/>
      <c r="Z217" s="7"/>
      <c r="AG217" s="398"/>
      <c r="AH217" s="7"/>
      <c r="AQ217" s="398"/>
      <c r="AR217" s="7"/>
    </row>
    <row r="218" spans="5:44" x14ac:dyDescent="0.2">
      <c r="E218" s="398"/>
      <c r="F218" s="7"/>
      <c r="P218" s="398"/>
      <c r="Q218" s="7"/>
      <c r="Y218" s="398"/>
      <c r="Z218" s="7"/>
      <c r="AG218" s="398"/>
      <c r="AH218" s="7"/>
      <c r="AQ218" s="398"/>
      <c r="AR218" s="7"/>
    </row>
    <row r="219" spans="5:44" x14ac:dyDescent="0.2">
      <c r="E219" s="398"/>
      <c r="F219" s="7"/>
      <c r="P219" s="398"/>
      <c r="Q219" s="7"/>
      <c r="Y219" s="398"/>
      <c r="Z219" s="7"/>
      <c r="AG219" s="398"/>
      <c r="AH219" s="7"/>
      <c r="AQ219" s="398"/>
      <c r="AR219" s="7"/>
    </row>
    <row r="220" spans="5:44" x14ac:dyDescent="0.2">
      <c r="E220" s="398"/>
      <c r="F220" s="7"/>
      <c r="P220" s="398"/>
      <c r="Q220" s="7"/>
      <c r="Y220" s="398"/>
      <c r="Z220" s="7"/>
      <c r="AG220" s="398"/>
      <c r="AH220" s="7"/>
      <c r="AQ220" s="398"/>
      <c r="AR220" s="7"/>
    </row>
    <row r="221" spans="5:44" x14ac:dyDescent="0.2">
      <c r="E221" s="398"/>
      <c r="F221" s="7"/>
      <c r="P221" s="398"/>
      <c r="Q221" s="7"/>
      <c r="Y221" s="398"/>
      <c r="Z221" s="7"/>
      <c r="AG221" s="398"/>
      <c r="AH221" s="7"/>
      <c r="AQ221" s="398"/>
      <c r="AR221" s="7"/>
    </row>
    <row r="222" spans="5:44" x14ac:dyDescent="0.2">
      <c r="E222" s="398"/>
      <c r="F222" s="7"/>
      <c r="P222" s="398"/>
      <c r="Q222" s="7"/>
      <c r="Y222" s="398"/>
      <c r="Z222" s="7"/>
      <c r="AG222" s="398"/>
      <c r="AH222" s="7"/>
      <c r="AQ222" s="398"/>
      <c r="AR222" s="7"/>
    </row>
    <row r="223" spans="5:44" x14ac:dyDescent="0.2">
      <c r="E223" s="398"/>
      <c r="F223" s="7"/>
      <c r="P223" s="398"/>
      <c r="Q223" s="7"/>
      <c r="Y223" s="398"/>
      <c r="Z223" s="7"/>
      <c r="AG223" s="398"/>
      <c r="AH223" s="7"/>
      <c r="AQ223" s="398"/>
      <c r="AR223" s="7"/>
    </row>
    <row r="224" spans="5:44" x14ac:dyDescent="0.2">
      <c r="E224" s="398"/>
      <c r="F224" s="7"/>
      <c r="P224" s="398"/>
      <c r="Q224" s="7"/>
      <c r="Y224" s="398"/>
      <c r="Z224" s="7"/>
      <c r="AG224" s="398"/>
      <c r="AH224" s="7"/>
      <c r="AQ224" s="398"/>
      <c r="AR224" s="7"/>
    </row>
    <row r="225" spans="5:44" x14ac:dyDescent="0.2">
      <c r="E225" s="398"/>
      <c r="F225" s="7"/>
      <c r="P225" s="398"/>
      <c r="Q225" s="7"/>
      <c r="Y225" s="398"/>
      <c r="Z225" s="7"/>
      <c r="AG225" s="398"/>
      <c r="AH225" s="7"/>
      <c r="AQ225" s="398"/>
      <c r="AR225" s="7"/>
    </row>
    <row r="226" spans="5:44" x14ac:dyDescent="0.2">
      <c r="E226" s="398"/>
      <c r="F226" s="7"/>
      <c r="P226" s="398"/>
      <c r="Q226" s="7"/>
      <c r="Y226" s="398"/>
      <c r="Z226" s="7"/>
      <c r="AG226" s="398"/>
      <c r="AH226" s="7"/>
      <c r="AQ226" s="398"/>
      <c r="AR226" s="7"/>
    </row>
    <row r="227" spans="5:44" x14ac:dyDescent="0.2">
      <c r="E227" s="398"/>
      <c r="F227" s="7"/>
      <c r="P227" s="398"/>
      <c r="Q227" s="7"/>
      <c r="Y227" s="398"/>
      <c r="Z227" s="7"/>
      <c r="AG227" s="398"/>
      <c r="AH227" s="7"/>
      <c r="AQ227" s="398"/>
      <c r="AR227" s="7"/>
    </row>
    <row r="228" spans="5:44" x14ac:dyDescent="0.2">
      <c r="E228" s="398"/>
      <c r="F228" s="7"/>
      <c r="P228" s="398"/>
      <c r="Q228" s="7"/>
      <c r="Y228" s="398"/>
      <c r="Z228" s="7"/>
      <c r="AG228" s="398"/>
      <c r="AH228" s="7"/>
      <c r="AQ228" s="398"/>
      <c r="AR228" s="7"/>
    </row>
    <row r="229" spans="5:44" x14ac:dyDescent="0.2">
      <c r="E229" s="398"/>
      <c r="F229" s="7"/>
      <c r="P229" s="398"/>
      <c r="Q229" s="7"/>
      <c r="Y229" s="398"/>
      <c r="Z229" s="7"/>
      <c r="AG229" s="398"/>
      <c r="AH229" s="7"/>
      <c r="AQ229" s="398"/>
      <c r="AR229" s="7"/>
    </row>
    <row r="230" spans="5:44" x14ac:dyDescent="0.2">
      <c r="E230" s="398"/>
      <c r="F230" s="7"/>
      <c r="P230" s="398"/>
      <c r="Q230" s="7"/>
      <c r="Y230" s="398"/>
      <c r="Z230" s="7"/>
      <c r="AG230" s="398"/>
      <c r="AH230" s="7"/>
      <c r="AQ230" s="398"/>
      <c r="AR230" s="7"/>
    </row>
    <row r="231" spans="5:44" x14ac:dyDescent="0.2">
      <c r="E231" s="398"/>
      <c r="F231" s="7"/>
      <c r="P231" s="398"/>
      <c r="Q231" s="7"/>
      <c r="Y231" s="398"/>
      <c r="Z231" s="7"/>
      <c r="AG231" s="398"/>
      <c r="AH231" s="7"/>
      <c r="AQ231" s="398"/>
      <c r="AR231" s="7"/>
    </row>
    <row r="232" spans="5:44" x14ac:dyDescent="0.2">
      <c r="E232" s="398"/>
      <c r="F232" s="7"/>
      <c r="P232" s="398"/>
      <c r="Q232" s="7"/>
      <c r="Y232" s="398"/>
      <c r="Z232" s="7"/>
      <c r="AG232" s="398"/>
      <c r="AH232" s="7"/>
      <c r="AQ232" s="398"/>
      <c r="AR232" s="7"/>
    </row>
    <row r="233" spans="5:44" x14ac:dyDescent="0.2">
      <c r="E233" s="398"/>
      <c r="F233" s="7"/>
      <c r="P233" s="398"/>
      <c r="Q233" s="7"/>
      <c r="Y233" s="398"/>
      <c r="Z233" s="7"/>
      <c r="AG233" s="398"/>
      <c r="AH233" s="7"/>
      <c r="AQ233" s="398"/>
      <c r="AR233" s="7"/>
    </row>
    <row r="234" spans="5:44" x14ac:dyDescent="0.2">
      <c r="E234" s="398"/>
      <c r="F234" s="7"/>
      <c r="P234" s="398"/>
      <c r="Q234" s="7"/>
      <c r="Y234" s="398"/>
      <c r="Z234" s="7"/>
      <c r="AG234" s="398"/>
      <c r="AH234" s="7"/>
      <c r="AQ234" s="398"/>
      <c r="AR234" s="7"/>
    </row>
    <row r="235" spans="5:44" x14ac:dyDescent="0.2">
      <c r="E235" s="398"/>
      <c r="F235" s="7"/>
      <c r="P235" s="398"/>
      <c r="Q235" s="7"/>
      <c r="Y235" s="398"/>
      <c r="Z235" s="7"/>
      <c r="AG235" s="398"/>
      <c r="AH235" s="7"/>
      <c r="AQ235" s="398"/>
      <c r="AR235" s="7"/>
    </row>
    <row r="236" spans="5:44" x14ac:dyDescent="0.2">
      <c r="E236" s="398"/>
      <c r="F236" s="7"/>
      <c r="P236" s="398"/>
      <c r="Q236" s="7"/>
      <c r="Y236" s="398"/>
      <c r="Z236" s="7"/>
      <c r="AG236" s="398"/>
      <c r="AH236" s="7"/>
      <c r="AQ236" s="398"/>
      <c r="AR236" s="7"/>
    </row>
    <row r="237" spans="5:44" x14ac:dyDescent="0.2">
      <c r="E237" s="398"/>
      <c r="F237" s="7"/>
      <c r="P237" s="398"/>
      <c r="Q237" s="7"/>
      <c r="Y237" s="398"/>
      <c r="Z237" s="7"/>
      <c r="AG237" s="398"/>
      <c r="AH237" s="7"/>
      <c r="AQ237" s="398"/>
      <c r="AR237" s="7"/>
    </row>
    <row r="238" spans="5:44" x14ac:dyDescent="0.2">
      <c r="E238" s="398"/>
      <c r="F238" s="7"/>
      <c r="P238" s="398"/>
      <c r="Q238" s="7"/>
      <c r="Y238" s="398"/>
      <c r="Z238" s="7"/>
      <c r="AG238" s="398"/>
      <c r="AH238" s="7"/>
      <c r="AQ238" s="398"/>
      <c r="AR238" s="7"/>
    </row>
    <row r="239" spans="5:44" x14ac:dyDescent="0.2">
      <c r="E239" s="398"/>
      <c r="F239" s="7"/>
      <c r="P239" s="398"/>
      <c r="Q239" s="7"/>
      <c r="Y239" s="398"/>
      <c r="Z239" s="7"/>
      <c r="AG239" s="398"/>
      <c r="AH239" s="7"/>
      <c r="AQ239" s="398"/>
      <c r="AR239" s="7"/>
    </row>
    <row r="240" spans="5:44" x14ac:dyDescent="0.2">
      <c r="E240" s="398"/>
      <c r="F240" s="7"/>
      <c r="P240" s="398"/>
      <c r="Q240" s="7"/>
      <c r="Y240" s="398"/>
      <c r="Z240" s="7"/>
      <c r="AG240" s="398"/>
      <c r="AH240" s="7"/>
      <c r="AQ240" s="398"/>
      <c r="AR240" s="7"/>
    </row>
    <row r="241" spans="5:44" x14ac:dyDescent="0.2">
      <c r="E241" s="398"/>
      <c r="F241" s="7"/>
      <c r="P241" s="398"/>
      <c r="Q241" s="7"/>
      <c r="Y241" s="398"/>
      <c r="Z241" s="7"/>
      <c r="AG241" s="398"/>
      <c r="AH241" s="7"/>
      <c r="AQ241" s="398"/>
      <c r="AR241" s="7"/>
    </row>
    <row r="242" spans="5:44" x14ac:dyDescent="0.2">
      <c r="E242" s="398"/>
      <c r="F242" s="7"/>
      <c r="P242" s="398"/>
      <c r="Q242" s="7"/>
      <c r="Y242" s="398"/>
      <c r="Z242" s="7"/>
      <c r="AG242" s="398"/>
      <c r="AH242" s="7"/>
      <c r="AQ242" s="398"/>
      <c r="AR242" s="7"/>
    </row>
    <row r="243" spans="5:44" x14ac:dyDescent="0.2">
      <c r="E243" s="398"/>
      <c r="F243" s="7"/>
      <c r="P243" s="398"/>
      <c r="Q243" s="7"/>
      <c r="Y243" s="398"/>
      <c r="Z243" s="7"/>
      <c r="AG243" s="398"/>
      <c r="AH243" s="7"/>
      <c r="AQ243" s="398"/>
      <c r="AR243" s="7"/>
    </row>
    <row r="244" spans="5:44" x14ac:dyDescent="0.2">
      <c r="E244" s="398"/>
      <c r="F244" s="7"/>
      <c r="P244" s="398"/>
      <c r="Q244" s="7"/>
      <c r="Y244" s="398"/>
      <c r="Z244" s="7"/>
      <c r="AG244" s="398"/>
      <c r="AH244" s="7"/>
      <c r="AQ244" s="398"/>
      <c r="AR244" s="7"/>
    </row>
    <row r="245" spans="5:44" x14ac:dyDescent="0.2">
      <c r="E245" s="398"/>
      <c r="F245" s="7"/>
      <c r="P245" s="398"/>
      <c r="Q245" s="7"/>
      <c r="Y245" s="398"/>
      <c r="Z245" s="7"/>
      <c r="AG245" s="398"/>
      <c r="AH245" s="7"/>
      <c r="AQ245" s="398"/>
      <c r="AR245" s="7"/>
    </row>
    <row r="246" spans="5:44" x14ac:dyDescent="0.2">
      <c r="E246" s="398"/>
      <c r="F246" s="7"/>
      <c r="P246" s="398"/>
      <c r="Q246" s="7"/>
      <c r="Y246" s="398"/>
      <c r="Z246" s="7"/>
      <c r="AG246" s="398"/>
      <c r="AH246" s="7"/>
      <c r="AQ246" s="398"/>
      <c r="AR246" s="7"/>
    </row>
    <row r="247" spans="5:44" x14ac:dyDescent="0.2">
      <c r="E247" s="398"/>
      <c r="F247" s="7"/>
      <c r="P247" s="398"/>
      <c r="Q247" s="7"/>
      <c r="Y247" s="398"/>
      <c r="Z247" s="7"/>
      <c r="AG247" s="398"/>
      <c r="AH247" s="7"/>
      <c r="AQ247" s="398"/>
      <c r="AR247" s="7"/>
    </row>
    <row r="248" spans="5:44" x14ac:dyDescent="0.2">
      <c r="E248" s="398"/>
      <c r="F248" s="7"/>
      <c r="P248" s="398"/>
      <c r="Q248" s="7"/>
      <c r="Y248" s="398"/>
      <c r="Z248" s="7"/>
      <c r="AG248" s="398"/>
      <c r="AH248" s="7"/>
      <c r="AQ248" s="398"/>
      <c r="AR248" s="7"/>
    </row>
    <row r="249" spans="5:44" x14ac:dyDescent="0.2">
      <c r="E249" s="398"/>
      <c r="F249" s="7"/>
      <c r="P249" s="398"/>
      <c r="Q249" s="7"/>
      <c r="Y249" s="398"/>
      <c r="Z249" s="7"/>
      <c r="AG249" s="398"/>
      <c r="AH249" s="7"/>
      <c r="AQ249" s="398"/>
      <c r="AR249" s="7"/>
    </row>
    <row r="250" spans="5:44" x14ac:dyDescent="0.2">
      <c r="E250" s="398"/>
      <c r="F250" s="7"/>
      <c r="P250" s="398"/>
      <c r="Q250" s="7"/>
      <c r="Y250" s="398"/>
      <c r="Z250" s="7"/>
      <c r="AG250" s="398"/>
      <c r="AH250" s="7"/>
      <c r="AQ250" s="398"/>
      <c r="AR250" s="7"/>
    </row>
    <row r="251" spans="5:44" x14ac:dyDescent="0.2">
      <c r="E251" s="398"/>
      <c r="F251" s="7"/>
      <c r="P251" s="398"/>
      <c r="Q251" s="7"/>
      <c r="Y251" s="398"/>
      <c r="Z251" s="7"/>
      <c r="AG251" s="398"/>
      <c r="AH251" s="7"/>
      <c r="AQ251" s="398"/>
      <c r="AR251" s="7"/>
    </row>
    <row r="252" spans="5:44" x14ac:dyDescent="0.2">
      <c r="E252" s="398"/>
      <c r="F252" s="7"/>
      <c r="P252" s="398"/>
      <c r="Q252" s="7"/>
      <c r="Y252" s="398"/>
      <c r="Z252" s="7"/>
      <c r="AG252" s="398"/>
      <c r="AH252" s="7"/>
      <c r="AQ252" s="398"/>
      <c r="AR252" s="7"/>
    </row>
    <row r="253" spans="5:44" x14ac:dyDescent="0.2">
      <c r="E253" s="398"/>
      <c r="F253" s="7"/>
      <c r="P253" s="398"/>
      <c r="Q253" s="7"/>
      <c r="Y253" s="398"/>
      <c r="Z253" s="7"/>
      <c r="AG253" s="398"/>
      <c r="AH253" s="7"/>
      <c r="AQ253" s="398"/>
      <c r="AR253" s="7"/>
    </row>
    <row r="254" spans="5:44" x14ac:dyDescent="0.2">
      <c r="E254" s="398"/>
      <c r="F254" s="7"/>
      <c r="P254" s="398"/>
      <c r="Q254" s="7"/>
      <c r="Y254" s="398"/>
      <c r="Z254" s="7"/>
      <c r="AG254" s="398"/>
      <c r="AH254" s="7"/>
      <c r="AQ254" s="398"/>
      <c r="AR254" s="7"/>
    </row>
    <row r="255" spans="5:44" x14ac:dyDescent="0.2">
      <c r="E255" s="398"/>
      <c r="F255" s="7"/>
      <c r="P255" s="398"/>
      <c r="Q255" s="7"/>
      <c r="Y255" s="398"/>
      <c r="Z255" s="7"/>
      <c r="AG255" s="398"/>
      <c r="AH255" s="7"/>
      <c r="AQ255" s="398"/>
      <c r="AR255" s="7"/>
    </row>
    <row r="256" spans="5:44" x14ac:dyDescent="0.2">
      <c r="E256" s="398"/>
      <c r="F256" s="7"/>
      <c r="P256" s="398"/>
      <c r="Q256" s="7"/>
      <c r="Y256" s="398"/>
      <c r="Z256" s="7"/>
      <c r="AG256" s="398"/>
      <c r="AH256" s="7"/>
      <c r="AQ256" s="398"/>
      <c r="AR256" s="7"/>
    </row>
    <row r="257" spans="5:44" x14ac:dyDescent="0.2">
      <c r="E257" s="398"/>
      <c r="F257" s="7"/>
      <c r="P257" s="398"/>
      <c r="Q257" s="7"/>
      <c r="Y257" s="398"/>
      <c r="Z257" s="7"/>
      <c r="AG257" s="398"/>
      <c r="AH257" s="7"/>
      <c r="AQ257" s="398"/>
      <c r="AR257" s="7"/>
    </row>
    <row r="258" spans="5:44" x14ac:dyDescent="0.2">
      <c r="E258" s="398"/>
      <c r="F258" s="7"/>
      <c r="P258" s="398"/>
      <c r="Q258" s="7"/>
      <c r="Y258" s="398"/>
      <c r="Z258" s="7"/>
      <c r="AG258" s="398"/>
      <c r="AH258" s="7"/>
      <c r="AQ258" s="398"/>
      <c r="AR258" s="7"/>
    </row>
    <row r="259" spans="5:44" x14ac:dyDescent="0.2">
      <c r="E259" s="398"/>
      <c r="F259" s="7"/>
      <c r="P259" s="398"/>
      <c r="Q259" s="7"/>
      <c r="Y259" s="398"/>
      <c r="Z259" s="7"/>
      <c r="AG259" s="398"/>
      <c r="AH259" s="7"/>
      <c r="AQ259" s="398"/>
      <c r="AR259" s="7"/>
    </row>
    <row r="260" spans="5:44" x14ac:dyDescent="0.2">
      <c r="E260" s="398"/>
      <c r="F260" s="7"/>
      <c r="P260" s="398"/>
      <c r="Q260" s="7"/>
      <c r="Y260" s="398"/>
      <c r="Z260" s="7"/>
      <c r="AG260" s="398"/>
      <c r="AH260" s="7"/>
      <c r="AQ260" s="398"/>
      <c r="AR260" s="7"/>
    </row>
    <row r="261" spans="5:44" x14ac:dyDescent="0.2">
      <c r="E261" s="398"/>
      <c r="F261" s="7"/>
      <c r="P261" s="398"/>
      <c r="Q261" s="7"/>
      <c r="Y261" s="398"/>
      <c r="Z261" s="7"/>
      <c r="AG261" s="398"/>
      <c r="AH261" s="7"/>
      <c r="AQ261" s="398"/>
      <c r="AR261" s="7"/>
    </row>
    <row r="262" spans="5:44" x14ac:dyDescent="0.2">
      <c r="E262" s="398"/>
      <c r="F262" s="7"/>
      <c r="P262" s="398"/>
      <c r="Q262" s="7"/>
      <c r="Y262" s="398"/>
      <c r="Z262" s="7"/>
      <c r="AG262" s="398"/>
      <c r="AH262" s="7"/>
      <c r="AQ262" s="398"/>
      <c r="AR262" s="7"/>
    </row>
    <row r="263" spans="5:44" x14ac:dyDescent="0.2">
      <c r="E263" s="398"/>
      <c r="F263" s="7"/>
      <c r="P263" s="398"/>
      <c r="Q263" s="7"/>
      <c r="Y263" s="398"/>
      <c r="Z263" s="7"/>
      <c r="AG263" s="398"/>
      <c r="AH263" s="7"/>
      <c r="AQ263" s="398"/>
      <c r="AR263" s="7"/>
    </row>
    <row r="264" spans="5:44" x14ac:dyDescent="0.2">
      <c r="E264" s="398"/>
      <c r="F264" s="7"/>
      <c r="P264" s="398"/>
      <c r="Q264" s="7"/>
      <c r="Y264" s="398"/>
      <c r="Z264" s="7"/>
      <c r="AG264" s="398"/>
      <c r="AH264" s="7"/>
      <c r="AQ264" s="398"/>
      <c r="AR264" s="7"/>
    </row>
    <row r="265" spans="5:44" x14ac:dyDescent="0.2">
      <c r="E265" s="398"/>
      <c r="F265" s="7"/>
      <c r="P265" s="398"/>
      <c r="Q265" s="7"/>
      <c r="Y265" s="398"/>
      <c r="Z265" s="7"/>
      <c r="AG265" s="398"/>
      <c r="AH265" s="7"/>
      <c r="AQ265" s="398"/>
      <c r="AR265" s="7"/>
    </row>
    <row r="266" spans="5:44" x14ac:dyDescent="0.2">
      <c r="E266" s="398"/>
      <c r="F266" s="7"/>
      <c r="P266" s="398"/>
      <c r="Q266" s="7"/>
      <c r="Y266" s="398"/>
      <c r="Z266" s="7"/>
      <c r="AG266" s="398"/>
      <c r="AH266" s="7"/>
      <c r="AQ266" s="398"/>
      <c r="AR266" s="7"/>
    </row>
    <row r="267" spans="5:44" x14ac:dyDescent="0.2">
      <c r="E267" s="398"/>
      <c r="F267" s="7"/>
      <c r="P267" s="398"/>
      <c r="Q267" s="7"/>
      <c r="Y267" s="398"/>
      <c r="Z267" s="7"/>
      <c r="AG267" s="398"/>
      <c r="AH267" s="7"/>
      <c r="AQ267" s="398"/>
      <c r="AR267" s="7"/>
    </row>
    <row r="268" spans="5:44" x14ac:dyDescent="0.2">
      <c r="E268" s="398"/>
      <c r="F268" s="7"/>
      <c r="P268" s="398"/>
      <c r="Q268" s="7"/>
      <c r="Y268" s="398"/>
      <c r="Z268" s="7"/>
      <c r="AG268" s="398"/>
      <c r="AH268" s="7"/>
      <c r="AQ268" s="398"/>
      <c r="AR268" s="7"/>
    </row>
    <row r="269" spans="5:44" x14ac:dyDescent="0.2">
      <c r="E269" s="398"/>
      <c r="F269" s="7"/>
      <c r="P269" s="398"/>
      <c r="Q269" s="7"/>
      <c r="Y269" s="398"/>
      <c r="Z269" s="7"/>
      <c r="AG269" s="398"/>
      <c r="AH269" s="7"/>
      <c r="AQ269" s="398"/>
      <c r="AR269" s="7"/>
    </row>
    <row r="270" spans="5:44" x14ac:dyDescent="0.2">
      <c r="E270" s="398"/>
      <c r="F270" s="7"/>
      <c r="P270" s="398"/>
      <c r="Q270" s="7"/>
      <c r="Y270" s="398"/>
      <c r="Z270" s="7"/>
      <c r="AG270" s="398"/>
      <c r="AH270" s="7"/>
      <c r="AQ270" s="398"/>
      <c r="AR270" s="7"/>
    </row>
    <row r="271" spans="5:44" x14ac:dyDescent="0.2">
      <c r="E271" s="398"/>
      <c r="F271" s="7"/>
      <c r="P271" s="398"/>
      <c r="Q271" s="7"/>
      <c r="Y271" s="398"/>
      <c r="Z271" s="7"/>
      <c r="AG271" s="398"/>
      <c r="AH271" s="7"/>
      <c r="AQ271" s="398"/>
      <c r="AR271" s="7"/>
    </row>
    <row r="272" spans="5:44" x14ac:dyDescent="0.2">
      <c r="E272" s="398"/>
      <c r="F272" s="7"/>
      <c r="P272" s="398"/>
      <c r="Q272" s="7"/>
      <c r="Y272" s="398"/>
      <c r="Z272" s="7"/>
      <c r="AG272" s="398"/>
      <c r="AH272" s="7"/>
      <c r="AQ272" s="398"/>
      <c r="AR272" s="7"/>
    </row>
    <row r="273" spans="5:44" x14ac:dyDescent="0.2">
      <c r="E273" s="398"/>
      <c r="F273" s="7"/>
      <c r="P273" s="398"/>
      <c r="Q273" s="7"/>
      <c r="Y273" s="398"/>
      <c r="Z273" s="7"/>
      <c r="AG273" s="398"/>
      <c r="AH273" s="7"/>
      <c r="AQ273" s="398"/>
      <c r="AR273" s="7"/>
    </row>
    <row r="274" spans="5:44" x14ac:dyDescent="0.2">
      <c r="E274" s="398"/>
      <c r="F274" s="7"/>
      <c r="P274" s="398"/>
      <c r="Q274" s="7"/>
      <c r="Y274" s="398"/>
      <c r="Z274" s="7"/>
      <c r="AG274" s="398"/>
      <c r="AH274" s="7"/>
      <c r="AQ274" s="398"/>
      <c r="AR274" s="7"/>
    </row>
    <row r="275" spans="5:44" x14ac:dyDescent="0.2">
      <c r="E275" s="398"/>
      <c r="F275" s="7"/>
      <c r="P275" s="398"/>
      <c r="Q275" s="7"/>
      <c r="Y275" s="398"/>
      <c r="Z275" s="7"/>
      <c r="AG275" s="398"/>
      <c r="AH275" s="7"/>
      <c r="AQ275" s="398"/>
      <c r="AR275" s="7"/>
    </row>
    <row r="276" spans="5:44" x14ac:dyDescent="0.2">
      <c r="E276" s="398"/>
      <c r="F276" s="7"/>
      <c r="P276" s="398"/>
      <c r="Q276" s="7"/>
      <c r="Y276" s="398"/>
      <c r="Z276" s="7"/>
      <c r="AG276" s="398"/>
      <c r="AH276" s="7"/>
      <c r="AQ276" s="398"/>
      <c r="AR276" s="7"/>
    </row>
    <row r="277" spans="5:44" x14ac:dyDescent="0.2">
      <c r="E277" s="398"/>
      <c r="F277" s="7"/>
      <c r="P277" s="398"/>
      <c r="Q277" s="7"/>
      <c r="Y277" s="398"/>
      <c r="Z277" s="7"/>
      <c r="AG277" s="398"/>
      <c r="AH277" s="7"/>
      <c r="AQ277" s="398"/>
      <c r="AR277" s="7"/>
    </row>
    <row r="278" spans="5:44" x14ac:dyDescent="0.2">
      <c r="E278" s="398"/>
      <c r="F278" s="7"/>
      <c r="P278" s="398"/>
      <c r="Q278" s="7"/>
      <c r="Y278" s="398"/>
      <c r="Z278" s="7"/>
      <c r="AG278" s="398"/>
      <c r="AH278" s="7"/>
      <c r="AQ278" s="398"/>
      <c r="AR278" s="7"/>
    </row>
    <row r="279" spans="5:44" x14ac:dyDescent="0.2">
      <c r="E279" s="398"/>
      <c r="F279" s="7"/>
      <c r="P279" s="398"/>
      <c r="Q279" s="7"/>
      <c r="Y279" s="398"/>
      <c r="Z279" s="7"/>
      <c r="AG279" s="398"/>
      <c r="AH279" s="7"/>
      <c r="AQ279" s="398"/>
      <c r="AR279" s="7"/>
    </row>
    <row r="280" spans="5:44" x14ac:dyDescent="0.2">
      <c r="E280" s="398"/>
      <c r="F280" s="7"/>
      <c r="P280" s="398"/>
      <c r="Q280" s="7"/>
      <c r="Y280" s="398"/>
      <c r="Z280" s="7"/>
      <c r="AG280" s="398"/>
      <c r="AH280" s="7"/>
      <c r="AQ280" s="398"/>
      <c r="AR280" s="7"/>
    </row>
    <row r="281" spans="5:44" x14ac:dyDescent="0.2">
      <c r="E281" s="398"/>
      <c r="F281" s="7"/>
      <c r="P281" s="398"/>
      <c r="Q281" s="7"/>
      <c r="Y281" s="398"/>
      <c r="Z281" s="7"/>
      <c r="AG281" s="398"/>
      <c r="AH281" s="7"/>
      <c r="AQ281" s="398"/>
      <c r="AR281" s="7"/>
    </row>
    <row r="282" spans="5:44" x14ac:dyDescent="0.2">
      <c r="E282" s="398"/>
      <c r="F282" s="7"/>
      <c r="P282" s="398"/>
      <c r="Q282" s="7"/>
      <c r="Y282" s="398"/>
      <c r="Z282" s="7"/>
      <c r="AG282" s="398"/>
      <c r="AH282" s="7"/>
      <c r="AQ282" s="398"/>
      <c r="AR282" s="7"/>
    </row>
    <row r="283" spans="5:44" x14ac:dyDescent="0.2">
      <c r="E283" s="398"/>
      <c r="F283" s="7"/>
      <c r="P283" s="398"/>
      <c r="Q283" s="7"/>
      <c r="Y283" s="398"/>
      <c r="Z283" s="7"/>
      <c r="AG283" s="398"/>
      <c r="AH283" s="7"/>
      <c r="AQ283" s="398"/>
      <c r="AR283" s="7"/>
    </row>
    <row r="284" spans="5:44" x14ac:dyDescent="0.2">
      <c r="E284" s="398"/>
      <c r="F284" s="7"/>
      <c r="P284" s="398"/>
      <c r="Q284" s="7"/>
      <c r="Y284" s="398"/>
      <c r="Z284" s="7"/>
      <c r="AG284" s="398"/>
      <c r="AH284" s="7"/>
      <c r="AQ284" s="398"/>
      <c r="AR284" s="7"/>
    </row>
    <row r="285" spans="5:44" x14ac:dyDescent="0.2">
      <c r="E285" s="398"/>
      <c r="F285" s="7"/>
      <c r="P285" s="398"/>
      <c r="Q285" s="7"/>
      <c r="Y285" s="398"/>
      <c r="Z285" s="7"/>
      <c r="AG285" s="398"/>
      <c r="AH285" s="7"/>
      <c r="AQ285" s="398"/>
      <c r="AR285" s="7"/>
    </row>
    <row r="286" spans="5:44" x14ac:dyDescent="0.2">
      <c r="E286" s="398"/>
      <c r="F286" s="7"/>
      <c r="P286" s="398"/>
      <c r="Q286" s="7"/>
      <c r="Y286" s="398"/>
      <c r="Z286" s="7"/>
      <c r="AG286" s="398"/>
      <c r="AH286" s="7"/>
      <c r="AQ286" s="398"/>
      <c r="AR286" s="7"/>
    </row>
    <row r="287" spans="5:44" x14ac:dyDescent="0.2">
      <c r="E287" s="398"/>
      <c r="F287" s="7"/>
      <c r="P287" s="398"/>
      <c r="Q287" s="7"/>
      <c r="Y287" s="398"/>
      <c r="Z287" s="7"/>
      <c r="AG287" s="398"/>
      <c r="AH287" s="7"/>
      <c r="AQ287" s="398"/>
      <c r="AR287" s="7"/>
    </row>
    <row r="288" spans="5:44" x14ac:dyDescent="0.2">
      <c r="E288" s="398"/>
      <c r="F288" s="7"/>
      <c r="P288" s="398"/>
      <c r="Q288" s="7"/>
      <c r="Y288" s="398"/>
      <c r="Z288" s="7"/>
      <c r="AG288" s="398"/>
      <c r="AH288" s="7"/>
      <c r="AQ288" s="398"/>
      <c r="AR288" s="7"/>
    </row>
    <row r="289" spans="5:44" x14ac:dyDescent="0.2">
      <c r="E289" s="398"/>
      <c r="F289" s="7"/>
      <c r="P289" s="398"/>
      <c r="Q289" s="7"/>
      <c r="Y289" s="398"/>
      <c r="Z289" s="7"/>
      <c r="AG289" s="398"/>
      <c r="AH289" s="7"/>
      <c r="AQ289" s="398"/>
      <c r="AR289" s="7"/>
    </row>
    <row r="290" spans="5:44" x14ac:dyDescent="0.2">
      <c r="E290" s="398"/>
      <c r="F290" s="7"/>
      <c r="P290" s="398"/>
      <c r="Q290" s="7"/>
      <c r="Y290" s="398"/>
      <c r="Z290" s="7"/>
      <c r="AG290" s="398"/>
      <c r="AH290" s="7"/>
      <c r="AQ290" s="398"/>
      <c r="AR290" s="7"/>
    </row>
    <row r="291" spans="5:44" x14ac:dyDescent="0.2">
      <c r="E291" s="398"/>
      <c r="F291" s="7"/>
      <c r="P291" s="398"/>
      <c r="Q291" s="7"/>
      <c r="Y291" s="398"/>
      <c r="Z291" s="7"/>
      <c r="AG291" s="398"/>
      <c r="AH291" s="7"/>
      <c r="AQ291" s="398"/>
      <c r="AR291" s="7"/>
    </row>
    <row r="292" spans="5:44" x14ac:dyDescent="0.2">
      <c r="E292" s="398"/>
      <c r="F292" s="7"/>
      <c r="P292" s="398"/>
      <c r="Q292" s="7"/>
      <c r="Y292" s="398"/>
      <c r="Z292" s="7"/>
      <c r="AG292" s="398"/>
      <c r="AH292" s="7"/>
      <c r="AQ292" s="398"/>
      <c r="AR292" s="7"/>
    </row>
    <row r="293" spans="5:44" x14ac:dyDescent="0.2">
      <c r="E293" s="398"/>
      <c r="F293" s="7"/>
      <c r="P293" s="398"/>
      <c r="Q293" s="7"/>
      <c r="Y293" s="398"/>
      <c r="Z293" s="7"/>
      <c r="AG293" s="398"/>
      <c r="AH293" s="7"/>
      <c r="AQ293" s="398"/>
      <c r="AR293" s="7"/>
    </row>
    <row r="294" spans="5:44" x14ac:dyDescent="0.2">
      <c r="E294" s="398"/>
      <c r="F294" s="7"/>
      <c r="P294" s="398"/>
      <c r="Q294" s="7"/>
      <c r="Y294" s="398"/>
      <c r="Z294" s="7"/>
      <c r="AG294" s="398"/>
      <c r="AH294" s="7"/>
      <c r="AQ294" s="398"/>
      <c r="AR294" s="7"/>
    </row>
    <row r="295" spans="5:44" x14ac:dyDescent="0.2">
      <c r="E295" s="398"/>
      <c r="F295" s="7"/>
      <c r="P295" s="398"/>
      <c r="Q295" s="7"/>
      <c r="Y295" s="398"/>
      <c r="Z295" s="7"/>
      <c r="AG295" s="398"/>
      <c r="AH295" s="7"/>
      <c r="AQ295" s="398"/>
      <c r="AR295" s="7"/>
    </row>
    <row r="296" spans="5:44" x14ac:dyDescent="0.2">
      <c r="E296" s="398"/>
      <c r="F296" s="7"/>
      <c r="P296" s="398"/>
      <c r="Q296" s="7"/>
      <c r="Y296" s="398"/>
      <c r="Z296" s="7"/>
      <c r="AG296" s="398"/>
      <c r="AH296" s="7"/>
      <c r="AQ296" s="398"/>
      <c r="AR296" s="7"/>
    </row>
    <row r="297" spans="5:44" x14ac:dyDescent="0.2">
      <c r="E297" s="398"/>
      <c r="F297" s="7"/>
      <c r="P297" s="398"/>
      <c r="Q297" s="7"/>
      <c r="Y297" s="398"/>
      <c r="Z297" s="7"/>
      <c r="AG297" s="398"/>
      <c r="AH297" s="7"/>
      <c r="AQ297" s="398"/>
      <c r="AR297" s="7"/>
    </row>
    <row r="298" spans="5:44" x14ac:dyDescent="0.2">
      <c r="E298" s="398"/>
      <c r="F298" s="7"/>
      <c r="P298" s="398"/>
      <c r="Q298" s="7"/>
      <c r="Y298" s="398"/>
      <c r="Z298" s="7"/>
      <c r="AG298" s="398"/>
      <c r="AH298" s="7"/>
      <c r="AQ298" s="398"/>
      <c r="AR298" s="7"/>
    </row>
    <row r="299" spans="5:44" x14ac:dyDescent="0.2">
      <c r="E299" s="398"/>
      <c r="F299" s="7"/>
      <c r="P299" s="398"/>
      <c r="Q299" s="7"/>
      <c r="Y299" s="398"/>
      <c r="Z299" s="7"/>
      <c r="AG299" s="398"/>
      <c r="AH299" s="7"/>
      <c r="AQ299" s="398"/>
      <c r="AR299" s="7"/>
    </row>
    <row r="300" spans="5:44" x14ac:dyDescent="0.2">
      <c r="E300" s="398"/>
      <c r="F300" s="7"/>
      <c r="P300" s="398"/>
      <c r="Q300" s="7"/>
      <c r="Y300" s="398"/>
      <c r="Z300" s="7"/>
      <c r="AG300" s="398"/>
      <c r="AH300" s="7"/>
      <c r="AQ300" s="398"/>
      <c r="AR300" s="7"/>
    </row>
    <row r="301" spans="5:44" x14ac:dyDescent="0.2">
      <c r="E301" s="398"/>
      <c r="F301" s="7"/>
      <c r="P301" s="398"/>
      <c r="Q301" s="7"/>
      <c r="Y301" s="398"/>
      <c r="Z301" s="7"/>
      <c r="AG301" s="398"/>
      <c r="AH301" s="7"/>
      <c r="AQ301" s="398"/>
      <c r="AR301" s="7"/>
    </row>
    <row r="302" spans="5:44" x14ac:dyDescent="0.2">
      <c r="E302" s="398"/>
      <c r="F302" s="7"/>
      <c r="P302" s="398"/>
      <c r="Q302" s="7"/>
      <c r="Y302" s="398"/>
      <c r="Z302" s="7"/>
      <c r="AG302" s="398"/>
      <c r="AH302" s="7"/>
      <c r="AQ302" s="398"/>
      <c r="AR302" s="7"/>
    </row>
    <row r="303" spans="5:44" x14ac:dyDescent="0.2">
      <c r="E303" s="398"/>
      <c r="F303" s="7"/>
      <c r="P303" s="398"/>
      <c r="Q303" s="7"/>
      <c r="Y303" s="398"/>
      <c r="Z303" s="7"/>
      <c r="AG303" s="398"/>
      <c r="AH303" s="7"/>
      <c r="AQ303" s="398"/>
      <c r="AR303" s="7"/>
    </row>
    <row r="304" spans="5:44" x14ac:dyDescent="0.2">
      <c r="E304" s="398"/>
      <c r="F304" s="7"/>
      <c r="P304" s="398"/>
      <c r="Q304" s="7"/>
      <c r="Y304" s="398"/>
      <c r="Z304" s="7"/>
      <c r="AG304" s="398"/>
      <c r="AH304" s="7"/>
      <c r="AQ304" s="398"/>
      <c r="AR304" s="7"/>
    </row>
    <row r="305" spans="5:44" x14ac:dyDescent="0.2">
      <c r="E305" s="398"/>
      <c r="F305" s="7"/>
      <c r="P305" s="398"/>
      <c r="Q305" s="7"/>
      <c r="Y305" s="398"/>
      <c r="Z305" s="7"/>
      <c r="AG305" s="398"/>
      <c r="AH305" s="7"/>
      <c r="AQ305" s="398"/>
      <c r="AR305" s="7"/>
    </row>
    <row r="306" spans="5:44" x14ac:dyDescent="0.2">
      <c r="E306" s="398"/>
      <c r="F306" s="7"/>
      <c r="P306" s="398"/>
      <c r="Q306" s="7"/>
      <c r="Y306" s="398"/>
      <c r="Z306" s="7"/>
      <c r="AG306" s="398"/>
      <c r="AH306" s="7"/>
      <c r="AQ306" s="398"/>
      <c r="AR306" s="7"/>
    </row>
    <row r="307" spans="5:44" x14ac:dyDescent="0.2">
      <c r="E307" s="398"/>
      <c r="F307" s="7"/>
      <c r="P307" s="398"/>
      <c r="Q307" s="7"/>
      <c r="Y307" s="398"/>
      <c r="Z307" s="7"/>
      <c r="AG307" s="398"/>
      <c r="AH307" s="7"/>
      <c r="AQ307" s="398"/>
      <c r="AR307" s="7"/>
    </row>
    <row r="308" spans="5:44" x14ac:dyDescent="0.2">
      <c r="E308" s="398"/>
      <c r="F308" s="7"/>
      <c r="P308" s="398"/>
      <c r="Q308" s="7"/>
      <c r="Y308" s="398"/>
      <c r="Z308" s="7"/>
      <c r="AG308" s="398"/>
      <c r="AH308" s="7"/>
      <c r="AQ308" s="398"/>
      <c r="AR308" s="7"/>
    </row>
    <row r="309" spans="5:44" x14ac:dyDescent="0.2">
      <c r="E309" s="398"/>
      <c r="F309" s="7"/>
      <c r="P309" s="398"/>
      <c r="Q309" s="7"/>
      <c r="Y309" s="398"/>
      <c r="Z309" s="7"/>
      <c r="AG309" s="398"/>
      <c r="AH309" s="7"/>
      <c r="AQ309" s="398"/>
      <c r="AR309" s="7"/>
    </row>
    <row r="310" spans="5:44" x14ac:dyDescent="0.2">
      <c r="E310" s="398"/>
      <c r="F310" s="7"/>
      <c r="P310" s="398"/>
      <c r="Q310" s="7"/>
      <c r="Y310" s="398"/>
      <c r="Z310" s="7"/>
      <c r="AG310" s="398"/>
      <c r="AH310" s="7"/>
      <c r="AQ310" s="398"/>
      <c r="AR310" s="7"/>
    </row>
    <row r="311" spans="5:44" x14ac:dyDescent="0.2">
      <c r="E311" s="398"/>
      <c r="F311" s="7"/>
      <c r="P311" s="398"/>
      <c r="Q311" s="7"/>
      <c r="Y311" s="398"/>
      <c r="Z311" s="7"/>
      <c r="AG311" s="398"/>
      <c r="AH311" s="7"/>
      <c r="AQ311" s="398"/>
      <c r="AR311" s="7"/>
    </row>
    <row r="312" spans="5:44" x14ac:dyDescent="0.2">
      <c r="E312" s="398"/>
      <c r="F312" s="7"/>
      <c r="P312" s="398"/>
      <c r="Q312" s="7"/>
      <c r="Y312" s="398"/>
      <c r="Z312" s="7"/>
      <c r="AG312" s="398"/>
      <c r="AH312" s="7"/>
      <c r="AQ312" s="398"/>
      <c r="AR312" s="7"/>
    </row>
    <row r="313" spans="5:44" x14ac:dyDescent="0.2">
      <c r="E313" s="398"/>
      <c r="F313" s="7"/>
      <c r="P313" s="398"/>
      <c r="Q313" s="7"/>
      <c r="Y313" s="398"/>
      <c r="Z313" s="7"/>
      <c r="AG313" s="398"/>
      <c r="AH313" s="7"/>
      <c r="AQ313" s="398"/>
      <c r="AR313" s="7"/>
    </row>
    <row r="314" spans="5:44" x14ac:dyDescent="0.2">
      <c r="E314" s="398"/>
      <c r="F314" s="7"/>
      <c r="P314" s="398"/>
      <c r="Q314" s="7"/>
      <c r="Y314" s="398"/>
      <c r="Z314" s="7"/>
      <c r="AG314" s="398"/>
      <c r="AH314" s="7"/>
      <c r="AQ314" s="398"/>
      <c r="AR314" s="7"/>
    </row>
    <row r="315" spans="5:44" x14ac:dyDescent="0.2">
      <c r="E315" s="398"/>
      <c r="F315" s="7"/>
      <c r="P315" s="398"/>
      <c r="Q315" s="7"/>
      <c r="Y315" s="398"/>
      <c r="Z315" s="7"/>
      <c r="AG315" s="398"/>
      <c r="AH315" s="7"/>
      <c r="AQ315" s="398"/>
      <c r="AR315" s="7"/>
    </row>
    <row r="316" spans="5:44" x14ac:dyDescent="0.2">
      <c r="E316" s="398"/>
      <c r="F316" s="7"/>
      <c r="P316" s="398"/>
      <c r="Q316" s="7"/>
      <c r="Y316" s="398"/>
      <c r="Z316" s="7"/>
      <c r="AG316" s="398"/>
      <c r="AH316" s="7"/>
      <c r="AQ316" s="398"/>
      <c r="AR316" s="7"/>
    </row>
    <row r="317" spans="5:44" x14ac:dyDescent="0.2">
      <c r="E317" s="398"/>
      <c r="F317" s="7"/>
      <c r="P317" s="398"/>
      <c r="Q317" s="7"/>
      <c r="Y317" s="398"/>
      <c r="Z317" s="7"/>
      <c r="AG317" s="398"/>
      <c r="AH317" s="7"/>
      <c r="AQ317" s="398"/>
      <c r="AR317" s="7"/>
    </row>
    <row r="318" spans="5:44" x14ac:dyDescent="0.2">
      <c r="E318" s="398"/>
      <c r="F318" s="7"/>
      <c r="P318" s="398"/>
      <c r="Q318" s="7"/>
      <c r="Y318" s="398"/>
      <c r="Z318" s="7"/>
      <c r="AG318" s="398"/>
      <c r="AH318" s="7"/>
      <c r="AQ318" s="398"/>
      <c r="AR318" s="7"/>
    </row>
    <row r="319" spans="5:44" x14ac:dyDescent="0.2">
      <c r="E319" s="398"/>
      <c r="F319" s="7"/>
      <c r="P319" s="398"/>
      <c r="Q319" s="7"/>
      <c r="Y319" s="398"/>
      <c r="Z319" s="7"/>
      <c r="AG319" s="398"/>
      <c r="AH319" s="7"/>
      <c r="AQ319" s="398"/>
      <c r="AR319" s="7"/>
    </row>
    <row r="320" spans="5:44" x14ac:dyDescent="0.2">
      <c r="E320" s="398"/>
      <c r="F320" s="7"/>
      <c r="P320" s="398"/>
      <c r="Q320" s="7"/>
      <c r="Y320" s="398"/>
      <c r="Z320" s="7"/>
      <c r="AG320" s="398"/>
      <c r="AH320" s="7"/>
      <c r="AQ320" s="398"/>
      <c r="AR320" s="7"/>
    </row>
    <row r="321" spans="5:44" x14ac:dyDescent="0.2">
      <c r="E321" s="398"/>
      <c r="F321" s="7"/>
      <c r="P321" s="398"/>
      <c r="Q321" s="7"/>
      <c r="Y321" s="398"/>
      <c r="Z321" s="7"/>
      <c r="AG321" s="398"/>
      <c r="AH321" s="7"/>
      <c r="AQ321" s="398"/>
      <c r="AR321" s="7"/>
    </row>
    <row r="322" spans="5:44" x14ac:dyDescent="0.2">
      <c r="E322" s="398"/>
      <c r="F322" s="7"/>
      <c r="P322" s="398"/>
      <c r="Q322" s="7"/>
      <c r="Y322" s="398"/>
      <c r="Z322" s="7"/>
      <c r="AG322" s="398"/>
      <c r="AH322" s="7"/>
      <c r="AQ322" s="398"/>
      <c r="AR322" s="7"/>
    </row>
    <row r="323" spans="5:44" x14ac:dyDescent="0.2">
      <c r="E323" s="398"/>
      <c r="F323" s="7"/>
      <c r="P323" s="398"/>
      <c r="Q323" s="7"/>
      <c r="Y323" s="398"/>
      <c r="Z323" s="7"/>
      <c r="AG323" s="398"/>
      <c r="AH323" s="7"/>
      <c r="AQ323" s="398"/>
      <c r="AR323" s="7"/>
    </row>
    <row r="324" spans="5:44" x14ac:dyDescent="0.2">
      <c r="E324" s="398"/>
      <c r="F324" s="7"/>
      <c r="P324" s="398"/>
      <c r="Q324" s="7"/>
      <c r="Y324" s="398"/>
      <c r="Z324" s="7"/>
      <c r="AG324" s="398"/>
      <c r="AH324" s="7"/>
      <c r="AQ324" s="398"/>
      <c r="AR324" s="7"/>
    </row>
    <row r="325" spans="5:44" x14ac:dyDescent="0.2">
      <c r="E325" s="398"/>
      <c r="F325" s="7"/>
      <c r="P325" s="398"/>
      <c r="Q325" s="7"/>
      <c r="Y325" s="398"/>
      <c r="Z325" s="7"/>
      <c r="AG325" s="398"/>
      <c r="AH325" s="7"/>
      <c r="AQ325" s="398"/>
      <c r="AR325" s="7"/>
    </row>
    <row r="326" spans="5:44" x14ac:dyDescent="0.2">
      <c r="E326" s="398"/>
      <c r="F326" s="7"/>
      <c r="P326" s="398"/>
      <c r="Q326" s="7"/>
      <c r="Y326" s="398"/>
      <c r="Z326" s="7"/>
      <c r="AG326" s="398"/>
      <c r="AH326" s="7"/>
      <c r="AQ326" s="398"/>
      <c r="AR326" s="7"/>
    </row>
    <row r="327" spans="5:44" x14ac:dyDescent="0.2">
      <c r="E327" s="398"/>
      <c r="F327" s="7"/>
      <c r="P327" s="398"/>
      <c r="Q327" s="7"/>
      <c r="Y327" s="398"/>
      <c r="Z327" s="7"/>
      <c r="AG327" s="398"/>
      <c r="AH327" s="7"/>
      <c r="AQ327" s="398"/>
      <c r="AR327" s="7"/>
    </row>
    <row r="328" spans="5:44" x14ac:dyDescent="0.2">
      <c r="E328" s="398"/>
      <c r="F328" s="7"/>
      <c r="P328" s="398"/>
      <c r="Q328" s="7"/>
      <c r="Y328" s="398"/>
      <c r="Z328" s="7"/>
      <c r="AG328" s="398"/>
      <c r="AH328" s="7"/>
      <c r="AQ328" s="398"/>
      <c r="AR328" s="7"/>
    </row>
    <row r="329" spans="5:44" x14ac:dyDescent="0.2">
      <c r="E329" s="398"/>
      <c r="F329" s="7"/>
      <c r="P329" s="398"/>
      <c r="Q329" s="7"/>
      <c r="Y329" s="398"/>
      <c r="Z329" s="7"/>
      <c r="AG329" s="398"/>
      <c r="AH329" s="7"/>
      <c r="AQ329" s="398"/>
      <c r="AR329" s="7"/>
    </row>
    <row r="330" spans="5:44" x14ac:dyDescent="0.2">
      <c r="E330" s="398"/>
      <c r="F330" s="7"/>
      <c r="P330" s="398"/>
      <c r="Q330" s="7"/>
      <c r="Y330" s="398"/>
      <c r="Z330" s="7"/>
      <c r="AG330" s="398"/>
      <c r="AH330" s="7"/>
      <c r="AQ330" s="398"/>
      <c r="AR330" s="7"/>
    </row>
    <row r="331" spans="5:44" x14ac:dyDescent="0.2">
      <c r="E331" s="398"/>
      <c r="F331" s="7"/>
      <c r="P331" s="398"/>
      <c r="Q331" s="7"/>
      <c r="Y331" s="398"/>
      <c r="Z331" s="7"/>
      <c r="AG331" s="398"/>
      <c r="AH331" s="7"/>
      <c r="AQ331" s="398"/>
      <c r="AR331" s="7"/>
    </row>
    <row r="332" spans="5:44" x14ac:dyDescent="0.2">
      <c r="E332" s="398"/>
      <c r="F332" s="7"/>
      <c r="P332" s="398"/>
      <c r="Q332" s="7"/>
      <c r="Y332" s="398"/>
      <c r="Z332" s="7"/>
      <c r="AG332" s="398"/>
      <c r="AH332" s="7"/>
      <c r="AQ332" s="398"/>
      <c r="AR332" s="7"/>
    </row>
    <row r="333" spans="5:44" x14ac:dyDescent="0.2">
      <c r="E333" s="398"/>
      <c r="F333" s="7"/>
      <c r="P333" s="398"/>
      <c r="Q333" s="7"/>
      <c r="Y333" s="398"/>
      <c r="Z333" s="7"/>
      <c r="AG333" s="398"/>
      <c r="AH333" s="7"/>
      <c r="AQ333" s="398"/>
      <c r="AR333" s="7"/>
    </row>
    <row r="334" spans="5:44" x14ac:dyDescent="0.2">
      <c r="E334" s="398"/>
      <c r="F334" s="7"/>
      <c r="P334" s="398"/>
      <c r="Q334" s="7"/>
      <c r="Y334" s="398"/>
      <c r="Z334" s="7"/>
      <c r="AG334" s="398"/>
      <c r="AH334" s="7"/>
      <c r="AQ334" s="398"/>
      <c r="AR334" s="7"/>
    </row>
    <row r="335" spans="5:44" x14ac:dyDescent="0.2">
      <c r="E335" s="398"/>
      <c r="F335" s="7"/>
      <c r="P335" s="398"/>
      <c r="Q335" s="7"/>
      <c r="Y335" s="398"/>
      <c r="Z335" s="7"/>
      <c r="AG335" s="398"/>
      <c r="AH335" s="7"/>
      <c r="AQ335" s="398"/>
      <c r="AR335" s="7"/>
    </row>
    <row r="336" spans="5:44" x14ac:dyDescent="0.2">
      <c r="E336" s="398"/>
      <c r="F336" s="7"/>
      <c r="P336" s="398"/>
      <c r="Q336" s="7"/>
      <c r="Y336" s="398"/>
      <c r="Z336" s="7"/>
      <c r="AG336" s="398"/>
      <c r="AH336" s="7"/>
      <c r="AQ336" s="398"/>
      <c r="AR336" s="7"/>
    </row>
    <row r="337" spans="5:44" x14ac:dyDescent="0.2">
      <c r="E337" s="398"/>
      <c r="F337" s="7"/>
      <c r="P337" s="398"/>
      <c r="Q337" s="7"/>
      <c r="Y337" s="398"/>
      <c r="Z337" s="7"/>
      <c r="AG337" s="398"/>
      <c r="AH337" s="7"/>
      <c r="AQ337" s="398"/>
      <c r="AR337" s="7"/>
    </row>
    <row r="338" spans="5:44" x14ac:dyDescent="0.2">
      <c r="E338" s="398"/>
      <c r="F338" s="7"/>
      <c r="P338" s="398"/>
      <c r="Q338" s="7"/>
      <c r="Y338" s="398"/>
      <c r="Z338" s="7"/>
      <c r="AG338" s="398"/>
      <c r="AH338" s="7"/>
      <c r="AQ338" s="398"/>
      <c r="AR338" s="7"/>
    </row>
    <row r="339" spans="5:44" x14ac:dyDescent="0.2">
      <c r="E339" s="398"/>
      <c r="F339" s="7"/>
      <c r="P339" s="398"/>
      <c r="Q339" s="7"/>
      <c r="Y339" s="398"/>
      <c r="Z339" s="7"/>
      <c r="AG339" s="398"/>
      <c r="AH339" s="7"/>
      <c r="AQ339" s="398"/>
      <c r="AR339" s="7"/>
    </row>
    <row r="340" spans="5:44" x14ac:dyDescent="0.2">
      <c r="E340" s="398"/>
      <c r="F340" s="7"/>
      <c r="P340" s="398"/>
      <c r="Q340" s="7"/>
      <c r="Y340" s="398"/>
      <c r="Z340" s="7"/>
      <c r="AG340" s="398"/>
      <c r="AH340" s="7"/>
      <c r="AQ340" s="398"/>
      <c r="AR340" s="7"/>
    </row>
    <row r="341" spans="5:44" x14ac:dyDescent="0.2">
      <c r="E341" s="398"/>
      <c r="F341" s="7"/>
      <c r="P341" s="398"/>
      <c r="Q341" s="7"/>
      <c r="Y341" s="398"/>
      <c r="Z341" s="7"/>
      <c r="AG341" s="398"/>
      <c r="AH341" s="7"/>
      <c r="AQ341" s="398"/>
      <c r="AR341" s="7"/>
    </row>
    <row r="342" spans="5:44" x14ac:dyDescent="0.2">
      <c r="E342" s="398"/>
      <c r="F342" s="7"/>
      <c r="P342" s="398"/>
      <c r="Q342" s="7"/>
      <c r="Y342" s="398"/>
      <c r="Z342" s="7"/>
      <c r="AG342" s="398"/>
      <c r="AH342" s="7"/>
      <c r="AQ342" s="398"/>
      <c r="AR342" s="7"/>
    </row>
    <row r="343" spans="5:44" x14ac:dyDescent="0.2">
      <c r="E343" s="398"/>
      <c r="F343" s="7"/>
      <c r="P343" s="398"/>
      <c r="Q343" s="7"/>
      <c r="Y343" s="398"/>
      <c r="Z343" s="7"/>
      <c r="AG343" s="398"/>
      <c r="AH343" s="7"/>
      <c r="AQ343" s="398"/>
      <c r="AR343" s="7"/>
    </row>
    <row r="344" spans="5:44" x14ac:dyDescent="0.2">
      <c r="E344" s="398"/>
      <c r="F344" s="7"/>
      <c r="P344" s="398"/>
      <c r="Q344" s="7"/>
      <c r="Y344" s="398"/>
      <c r="Z344" s="7"/>
      <c r="AG344" s="398"/>
      <c r="AH344" s="7"/>
      <c r="AQ344" s="398"/>
      <c r="AR344" s="7"/>
    </row>
    <row r="345" spans="5:44" x14ac:dyDescent="0.2">
      <c r="E345" s="398"/>
      <c r="F345" s="7"/>
      <c r="P345" s="398"/>
      <c r="Q345" s="7"/>
      <c r="Y345" s="398"/>
      <c r="Z345" s="7"/>
      <c r="AG345" s="398"/>
      <c r="AH345" s="7"/>
      <c r="AQ345" s="398"/>
      <c r="AR345" s="7"/>
    </row>
    <row r="346" spans="5:44" x14ac:dyDescent="0.2">
      <c r="E346" s="398"/>
      <c r="F346" s="7"/>
      <c r="P346" s="398"/>
      <c r="Q346" s="7"/>
      <c r="Y346" s="398"/>
      <c r="Z346" s="7"/>
      <c r="AG346" s="398"/>
      <c r="AH346" s="7"/>
      <c r="AQ346" s="398"/>
      <c r="AR346" s="7"/>
    </row>
    <row r="347" spans="5:44" x14ac:dyDescent="0.2">
      <c r="E347" s="398"/>
      <c r="F347" s="7"/>
      <c r="P347" s="398"/>
      <c r="Q347" s="7"/>
      <c r="Y347" s="398"/>
      <c r="Z347" s="7"/>
      <c r="AG347" s="398"/>
      <c r="AH347" s="7"/>
      <c r="AQ347" s="398"/>
      <c r="AR347" s="7"/>
    </row>
    <row r="348" spans="5:44" x14ac:dyDescent="0.2">
      <c r="E348" s="398"/>
      <c r="F348" s="7"/>
      <c r="P348" s="398"/>
      <c r="Q348" s="7"/>
      <c r="Y348" s="398"/>
      <c r="Z348" s="7"/>
      <c r="AG348" s="398"/>
      <c r="AH348" s="7"/>
      <c r="AQ348" s="398"/>
      <c r="AR348" s="7"/>
    </row>
    <row r="349" spans="5:44" x14ac:dyDescent="0.2">
      <c r="E349" s="398"/>
      <c r="F349" s="7"/>
      <c r="P349" s="398"/>
      <c r="Q349" s="7"/>
      <c r="Y349" s="398"/>
      <c r="Z349" s="7"/>
      <c r="AG349" s="398"/>
      <c r="AH349" s="7"/>
      <c r="AQ349" s="398"/>
      <c r="AR349" s="7"/>
    </row>
    <row r="350" spans="5:44" x14ac:dyDescent="0.2">
      <c r="E350" s="398"/>
      <c r="F350" s="7"/>
      <c r="P350" s="398"/>
      <c r="Q350" s="7"/>
      <c r="Y350" s="398"/>
      <c r="Z350" s="7"/>
      <c r="AG350" s="398"/>
      <c r="AH350" s="7"/>
      <c r="AQ350" s="398"/>
      <c r="AR350" s="7"/>
    </row>
    <row r="351" spans="5:44" x14ac:dyDescent="0.2">
      <c r="E351" s="398"/>
      <c r="F351" s="7"/>
      <c r="P351" s="398"/>
      <c r="Q351" s="7"/>
      <c r="Y351" s="398"/>
      <c r="Z351" s="7"/>
      <c r="AG351" s="398"/>
      <c r="AH351" s="7"/>
      <c r="AQ351" s="398"/>
      <c r="AR351" s="7"/>
    </row>
    <row r="352" spans="5:44" x14ac:dyDescent="0.2">
      <c r="E352" s="398"/>
      <c r="F352" s="7"/>
      <c r="P352" s="398"/>
      <c r="Q352" s="7"/>
      <c r="Y352" s="398"/>
      <c r="Z352" s="7"/>
      <c r="AG352" s="398"/>
      <c r="AH352" s="7"/>
      <c r="AQ352" s="398"/>
      <c r="AR352" s="7"/>
    </row>
    <row r="353" spans="5:44" x14ac:dyDescent="0.2">
      <c r="E353" s="398"/>
      <c r="F353" s="7"/>
      <c r="P353" s="398"/>
      <c r="Q353" s="7"/>
      <c r="Y353" s="398"/>
      <c r="Z353" s="7"/>
      <c r="AG353" s="398"/>
      <c r="AH353" s="7"/>
      <c r="AQ353" s="398"/>
      <c r="AR353" s="7"/>
    </row>
    <row r="354" spans="5:44" x14ac:dyDescent="0.2">
      <c r="E354" s="398"/>
      <c r="F354" s="7"/>
      <c r="P354" s="398"/>
      <c r="Q354" s="7"/>
      <c r="Y354" s="398"/>
      <c r="Z354" s="7"/>
      <c r="AG354" s="398"/>
      <c r="AH354" s="7"/>
      <c r="AQ354" s="398"/>
      <c r="AR354" s="7"/>
    </row>
    <row r="355" spans="5:44" x14ac:dyDescent="0.2">
      <c r="E355" s="398"/>
      <c r="F355" s="7"/>
      <c r="P355" s="398"/>
      <c r="Q355" s="7"/>
      <c r="Y355" s="398"/>
      <c r="Z355" s="7"/>
      <c r="AG355" s="398"/>
      <c r="AH355" s="7"/>
      <c r="AQ355" s="398"/>
      <c r="AR355" s="7"/>
    </row>
    <row r="356" spans="5:44" x14ac:dyDescent="0.2">
      <c r="E356" s="398"/>
      <c r="F356" s="7"/>
      <c r="P356" s="398"/>
      <c r="Q356" s="7"/>
      <c r="Y356" s="398"/>
      <c r="Z356" s="7"/>
      <c r="AG356" s="398"/>
      <c r="AH356" s="7"/>
      <c r="AQ356" s="398"/>
      <c r="AR356" s="7"/>
    </row>
    <row r="357" spans="5:44" x14ac:dyDescent="0.2">
      <c r="E357" s="398"/>
      <c r="F357" s="7"/>
      <c r="P357" s="398"/>
      <c r="Q357" s="7"/>
      <c r="Y357" s="398"/>
      <c r="Z357" s="7"/>
      <c r="AG357" s="398"/>
      <c r="AH357" s="7"/>
      <c r="AQ357" s="398"/>
      <c r="AR357" s="7"/>
    </row>
    <row r="358" spans="5:44" x14ac:dyDescent="0.2">
      <c r="E358" s="398"/>
      <c r="F358" s="7"/>
      <c r="P358" s="398"/>
      <c r="Q358" s="7"/>
      <c r="Y358" s="398"/>
      <c r="Z358" s="7"/>
      <c r="AG358" s="398"/>
      <c r="AH358" s="7"/>
      <c r="AQ358" s="398"/>
      <c r="AR358" s="7"/>
    </row>
    <row r="359" spans="5:44" x14ac:dyDescent="0.2">
      <c r="E359" s="398"/>
      <c r="F359" s="7"/>
      <c r="P359" s="398"/>
      <c r="Q359" s="7"/>
      <c r="Y359" s="398"/>
      <c r="Z359" s="7"/>
      <c r="AG359" s="398"/>
      <c r="AH359" s="7"/>
      <c r="AQ359" s="398"/>
      <c r="AR359" s="7"/>
    </row>
    <row r="360" spans="5:44" x14ac:dyDescent="0.2">
      <c r="E360" s="398"/>
      <c r="F360" s="7"/>
      <c r="P360" s="398"/>
      <c r="Q360" s="7"/>
      <c r="Y360" s="398"/>
      <c r="Z360" s="7"/>
      <c r="AG360" s="398"/>
      <c r="AH360" s="7"/>
      <c r="AQ360" s="398"/>
      <c r="AR360" s="7"/>
    </row>
    <row r="361" spans="5:44" x14ac:dyDescent="0.2">
      <c r="E361" s="398"/>
      <c r="F361" s="7"/>
      <c r="P361" s="398"/>
      <c r="Q361" s="7"/>
      <c r="Y361" s="398"/>
      <c r="Z361" s="7"/>
      <c r="AG361" s="398"/>
      <c r="AH361" s="7"/>
      <c r="AQ361" s="398"/>
      <c r="AR361" s="7"/>
    </row>
    <row r="362" spans="5:44" x14ac:dyDescent="0.2">
      <c r="E362" s="398"/>
      <c r="F362" s="7"/>
      <c r="P362" s="398"/>
      <c r="Q362" s="7"/>
      <c r="Y362" s="398"/>
      <c r="Z362" s="7"/>
      <c r="AG362" s="398"/>
      <c r="AH362" s="7"/>
      <c r="AQ362" s="398"/>
      <c r="AR362" s="7"/>
    </row>
    <row r="363" spans="5:44" x14ac:dyDescent="0.2">
      <c r="E363" s="398"/>
      <c r="F363" s="7"/>
      <c r="P363" s="398"/>
      <c r="Q363" s="7"/>
      <c r="Y363" s="398"/>
      <c r="Z363" s="7"/>
      <c r="AG363" s="398"/>
      <c r="AH363" s="7"/>
      <c r="AQ363" s="398"/>
      <c r="AR363" s="7"/>
    </row>
    <row r="364" spans="5:44" x14ac:dyDescent="0.2">
      <c r="E364" s="398"/>
      <c r="F364" s="7"/>
      <c r="P364" s="398"/>
      <c r="Q364" s="7"/>
      <c r="Y364" s="398"/>
      <c r="Z364" s="7"/>
      <c r="AG364" s="398"/>
      <c r="AH364" s="7"/>
      <c r="AQ364" s="398"/>
      <c r="AR364" s="7"/>
    </row>
    <row r="365" spans="5:44" x14ac:dyDescent="0.2">
      <c r="E365" s="398"/>
      <c r="F365" s="7"/>
      <c r="P365" s="398"/>
      <c r="Q365" s="7"/>
      <c r="Y365" s="398"/>
      <c r="Z365" s="7"/>
      <c r="AG365" s="398"/>
      <c r="AH365" s="7"/>
      <c r="AQ365" s="398"/>
      <c r="AR365" s="7"/>
    </row>
    <row r="366" spans="5:44" x14ac:dyDescent="0.2">
      <c r="E366" s="398"/>
      <c r="F366" s="7"/>
      <c r="P366" s="398"/>
      <c r="Q366" s="7"/>
      <c r="Y366" s="398"/>
      <c r="Z366" s="7"/>
      <c r="AG366" s="398"/>
      <c r="AH366" s="7"/>
      <c r="AQ366" s="398"/>
      <c r="AR366" s="7"/>
    </row>
    <row r="367" spans="5:44" x14ac:dyDescent="0.2">
      <c r="E367" s="398"/>
      <c r="F367" s="7"/>
      <c r="P367" s="398"/>
      <c r="Q367" s="7"/>
      <c r="Y367" s="398"/>
      <c r="Z367" s="7"/>
      <c r="AG367" s="398"/>
      <c r="AH367" s="7"/>
      <c r="AQ367" s="398"/>
      <c r="AR367" s="7"/>
    </row>
    <row r="368" spans="5:44" x14ac:dyDescent="0.2">
      <c r="E368" s="398"/>
      <c r="F368" s="7"/>
      <c r="P368" s="398"/>
      <c r="Q368" s="7"/>
      <c r="Y368" s="398"/>
      <c r="Z368" s="7"/>
      <c r="AG368" s="398"/>
      <c r="AH368" s="7"/>
      <c r="AQ368" s="398"/>
      <c r="AR368" s="7"/>
    </row>
    <row r="369" spans="5:44" x14ac:dyDescent="0.2">
      <c r="E369" s="398"/>
      <c r="F369" s="7"/>
      <c r="P369" s="398"/>
      <c r="Q369" s="7"/>
      <c r="Y369" s="398"/>
      <c r="Z369" s="7"/>
      <c r="AG369" s="398"/>
      <c r="AH369" s="7"/>
      <c r="AQ369" s="398"/>
      <c r="AR369" s="7"/>
    </row>
    <row r="370" spans="5:44" x14ac:dyDescent="0.2">
      <c r="E370" s="398"/>
      <c r="F370" s="7"/>
      <c r="P370" s="398"/>
      <c r="Q370" s="7"/>
      <c r="Y370" s="398"/>
      <c r="Z370" s="7"/>
      <c r="AG370" s="398"/>
      <c r="AH370" s="7"/>
      <c r="AQ370" s="398"/>
      <c r="AR370" s="7"/>
    </row>
    <row r="371" spans="5:44" x14ac:dyDescent="0.2">
      <c r="E371" s="398"/>
      <c r="F371" s="7"/>
      <c r="P371" s="398"/>
      <c r="Q371" s="7"/>
      <c r="Y371" s="398"/>
      <c r="Z371" s="7"/>
      <c r="AG371" s="398"/>
      <c r="AH371" s="7"/>
      <c r="AQ371" s="398"/>
      <c r="AR371" s="7"/>
    </row>
    <row r="372" spans="5:44" x14ac:dyDescent="0.2">
      <c r="E372" s="398"/>
      <c r="F372" s="7"/>
      <c r="P372" s="398"/>
      <c r="Q372" s="7"/>
      <c r="Y372" s="398"/>
      <c r="Z372" s="7"/>
      <c r="AG372" s="398"/>
      <c r="AH372" s="7"/>
      <c r="AQ372" s="398"/>
      <c r="AR372" s="7"/>
    </row>
    <row r="373" spans="5:44" x14ac:dyDescent="0.2">
      <c r="E373" s="398"/>
      <c r="F373" s="7"/>
      <c r="P373" s="398"/>
      <c r="Q373" s="7"/>
      <c r="Y373" s="398"/>
      <c r="Z373" s="7"/>
      <c r="AG373" s="398"/>
      <c r="AH373" s="7"/>
      <c r="AQ373" s="398"/>
      <c r="AR373" s="7"/>
    </row>
    <row r="374" spans="5:44" x14ac:dyDescent="0.2">
      <c r="E374" s="398"/>
      <c r="F374" s="7"/>
      <c r="P374" s="398"/>
      <c r="Q374" s="7"/>
      <c r="Y374" s="398"/>
      <c r="Z374" s="7"/>
      <c r="AG374" s="398"/>
      <c r="AH374" s="7"/>
      <c r="AQ374" s="398"/>
      <c r="AR374" s="7"/>
    </row>
    <row r="375" spans="5:44" x14ac:dyDescent="0.2">
      <c r="E375" s="398"/>
      <c r="F375" s="7"/>
      <c r="P375" s="398"/>
      <c r="Q375" s="7"/>
      <c r="Y375" s="398"/>
      <c r="Z375" s="7"/>
      <c r="AG375" s="398"/>
      <c r="AH375" s="7"/>
      <c r="AQ375" s="398"/>
      <c r="AR375" s="7"/>
    </row>
    <row r="376" spans="5:44" x14ac:dyDescent="0.2">
      <c r="E376" s="398"/>
      <c r="F376" s="7"/>
      <c r="P376" s="398"/>
      <c r="Q376" s="7"/>
      <c r="Y376" s="398"/>
      <c r="Z376" s="7"/>
      <c r="AG376" s="398"/>
      <c r="AH376" s="7"/>
      <c r="AQ376" s="398"/>
      <c r="AR376" s="7"/>
    </row>
    <row r="377" spans="5:44" x14ac:dyDescent="0.2">
      <c r="E377" s="398"/>
      <c r="F377" s="7"/>
      <c r="P377" s="398"/>
      <c r="Q377" s="7"/>
      <c r="Y377" s="398"/>
      <c r="Z377" s="7"/>
      <c r="AG377" s="398"/>
      <c r="AH377" s="7"/>
      <c r="AQ377" s="398"/>
      <c r="AR377" s="7"/>
    </row>
    <row r="378" spans="5:44" x14ac:dyDescent="0.2">
      <c r="E378" s="398"/>
      <c r="F378" s="7"/>
      <c r="P378" s="398"/>
      <c r="Q378" s="7"/>
      <c r="Y378" s="398"/>
      <c r="Z378" s="7"/>
      <c r="AG378" s="398"/>
      <c r="AH378" s="7"/>
      <c r="AQ378" s="398"/>
      <c r="AR378" s="7"/>
    </row>
    <row r="379" spans="5:44" x14ac:dyDescent="0.2">
      <c r="E379" s="398"/>
      <c r="F379" s="7"/>
      <c r="P379" s="398"/>
      <c r="Q379" s="7"/>
      <c r="Y379" s="398"/>
      <c r="Z379" s="7"/>
      <c r="AG379" s="398"/>
      <c r="AH379" s="7"/>
      <c r="AQ379" s="398"/>
      <c r="AR379" s="7"/>
    </row>
    <row r="380" spans="5:44" x14ac:dyDescent="0.2">
      <c r="E380" s="398"/>
      <c r="F380" s="7"/>
      <c r="P380" s="398"/>
      <c r="Q380" s="7"/>
      <c r="Y380" s="398"/>
      <c r="Z380" s="7"/>
      <c r="AG380" s="398"/>
      <c r="AH380" s="7"/>
      <c r="AQ380" s="398"/>
      <c r="AR380" s="7"/>
    </row>
    <row r="381" spans="5:44" x14ac:dyDescent="0.2">
      <c r="E381" s="398"/>
      <c r="F381" s="7"/>
      <c r="P381" s="398"/>
      <c r="Q381" s="7"/>
      <c r="Y381" s="398"/>
      <c r="Z381" s="7"/>
      <c r="AG381" s="398"/>
      <c r="AH381" s="7"/>
      <c r="AQ381" s="398"/>
      <c r="AR381" s="7"/>
    </row>
    <row r="382" spans="5:44" x14ac:dyDescent="0.2">
      <c r="E382" s="398"/>
      <c r="F382" s="7"/>
      <c r="P382" s="398"/>
      <c r="Q382" s="7"/>
      <c r="Y382" s="398"/>
      <c r="Z382" s="7"/>
      <c r="AG382" s="398"/>
      <c r="AH382" s="7"/>
      <c r="AQ382" s="398"/>
      <c r="AR382" s="7"/>
    </row>
    <row r="383" spans="5:44" x14ac:dyDescent="0.2">
      <c r="E383" s="398"/>
      <c r="F383" s="7"/>
      <c r="P383" s="398"/>
      <c r="Q383" s="7"/>
      <c r="Y383" s="398"/>
      <c r="Z383" s="7"/>
      <c r="AG383" s="398"/>
      <c r="AH383" s="7"/>
      <c r="AQ383" s="398"/>
      <c r="AR383" s="7"/>
    </row>
    <row r="384" spans="5:44" x14ac:dyDescent="0.2">
      <c r="E384" s="398"/>
      <c r="F384" s="7"/>
      <c r="P384" s="398"/>
      <c r="Q384" s="7"/>
      <c r="Y384" s="398"/>
      <c r="Z384" s="7"/>
      <c r="AG384" s="398"/>
      <c r="AH384" s="7"/>
      <c r="AQ384" s="398"/>
      <c r="AR384" s="7"/>
    </row>
    <row r="385" spans="5:44" x14ac:dyDescent="0.2">
      <c r="E385" s="398"/>
      <c r="F385" s="7"/>
      <c r="P385" s="398"/>
      <c r="Q385" s="7"/>
      <c r="Y385" s="398"/>
      <c r="Z385" s="7"/>
      <c r="AG385" s="398"/>
      <c r="AH385" s="7"/>
      <c r="AQ385" s="398"/>
      <c r="AR385" s="7"/>
    </row>
    <row r="386" spans="5:44" x14ac:dyDescent="0.2">
      <c r="E386" s="398"/>
      <c r="F386" s="7"/>
      <c r="P386" s="398"/>
      <c r="Q386" s="7"/>
      <c r="Y386" s="398"/>
      <c r="Z386" s="7"/>
      <c r="AG386" s="398"/>
      <c r="AH386" s="7"/>
      <c r="AQ386" s="398"/>
      <c r="AR386" s="7"/>
    </row>
    <row r="387" spans="5:44" x14ac:dyDescent="0.2">
      <c r="E387" s="398"/>
      <c r="F387" s="7"/>
      <c r="P387" s="398"/>
      <c r="Q387" s="7"/>
      <c r="Y387" s="398"/>
      <c r="Z387" s="7"/>
      <c r="AG387" s="398"/>
      <c r="AH387" s="7"/>
      <c r="AQ387" s="398"/>
      <c r="AR387" s="7"/>
    </row>
    <row r="388" spans="5:44" x14ac:dyDescent="0.2">
      <c r="E388" s="398"/>
      <c r="F388" s="7"/>
      <c r="P388" s="398"/>
      <c r="Q388" s="7"/>
      <c r="Y388" s="398"/>
      <c r="Z388" s="7"/>
      <c r="AG388" s="398"/>
      <c r="AH388" s="7"/>
      <c r="AQ388" s="398"/>
      <c r="AR388" s="7"/>
    </row>
    <row r="389" spans="5:44" x14ac:dyDescent="0.2">
      <c r="E389" s="398"/>
      <c r="F389" s="7"/>
      <c r="P389" s="398"/>
      <c r="Q389" s="7"/>
      <c r="Y389" s="398"/>
      <c r="Z389" s="7"/>
      <c r="AG389" s="398"/>
      <c r="AH389" s="7"/>
      <c r="AQ389" s="398"/>
      <c r="AR389" s="7"/>
    </row>
    <row r="390" spans="5:44" x14ac:dyDescent="0.2">
      <c r="E390" s="398"/>
      <c r="F390" s="7"/>
      <c r="P390" s="398"/>
      <c r="Q390" s="7"/>
      <c r="Y390" s="398"/>
      <c r="Z390" s="7"/>
      <c r="AG390" s="398"/>
      <c r="AH390" s="7"/>
      <c r="AQ390" s="398"/>
      <c r="AR390" s="7"/>
    </row>
    <row r="391" spans="5:44" x14ac:dyDescent="0.2">
      <c r="E391" s="398"/>
      <c r="F391" s="7"/>
      <c r="P391" s="398"/>
      <c r="Q391" s="7"/>
      <c r="Y391" s="398"/>
      <c r="Z391" s="7"/>
      <c r="AG391" s="398"/>
      <c r="AH391" s="7"/>
      <c r="AQ391" s="398"/>
      <c r="AR391" s="7"/>
    </row>
    <row r="392" spans="5:44" x14ac:dyDescent="0.2">
      <c r="E392" s="398"/>
      <c r="F392" s="7"/>
      <c r="P392" s="398"/>
      <c r="Q392" s="7"/>
      <c r="Y392" s="398"/>
      <c r="Z392" s="7"/>
      <c r="AG392" s="398"/>
      <c r="AH392" s="7"/>
      <c r="AQ392" s="398"/>
      <c r="AR392" s="7"/>
    </row>
    <row r="393" spans="5:44" x14ac:dyDescent="0.2">
      <c r="E393" s="398"/>
      <c r="F393" s="7"/>
      <c r="P393" s="398"/>
      <c r="Q393" s="7"/>
      <c r="Y393" s="398"/>
      <c r="Z393" s="7"/>
      <c r="AG393" s="398"/>
      <c r="AH393" s="7"/>
      <c r="AQ393" s="398"/>
      <c r="AR393" s="7"/>
    </row>
    <row r="394" spans="5:44" x14ac:dyDescent="0.2">
      <c r="E394" s="398"/>
      <c r="F394" s="7"/>
      <c r="P394" s="398"/>
      <c r="Q394" s="7"/>
      <c r="Y394" s="398"/>
      <c r="Z394" s="7"/>
      <c r="AG394" s="398"/>
      <c r="AH394" s="7"/>
      <c r="AQ394" s="398"/>
      <c r="AR394" s="7"/>
    </row>
    <row r="395" spans="5:44" x14ac:dyDescent="0.2">
      <c r="E395" s="398"/>
      <c r="F395" s="7"/>
      <c r="P395" s="398"/>
      <c r="Q395" s="7"/>
      <c r="Y395" s="398"/>
      <c r="Z395" s="7"/>
      <c r="AG395" s="398"/>
      <c r="AH395" s="7"/>
      <c r="AQ395" s="398"/>
      <c r="AR395" s="7"/>
    </row>
    <row r="396" spans="5:44" x14ac:dyDescent="0.2">
      <c r="E396" s="398"/>
      <c r="F396" s="7"/>
      <c r="P396" s="398"/>
      <c r="Q396" s="7"/>
      <c r="Y396" s="398"/>
      <c r="Z396" s="7"/>
      <c r="AG396" s="398"/>
      <c r="AH396" s="7"/>
      <c r="AQ396" s="398"/>
      <c r="AR396" s="7"/>
    </row>
    <row r="397" spans="5:44" x14ac:dyDescent="0.2">
      <c r="E397" s="398"/>
      <c r="F397" s="7"/>
      <c r="P397" s="398"/>
      <c r="Q397" s="7"/>
      <c r="Y397" s="398"/>
      <c r="Z397" s="7"/>
      <c r="AG397" s="398"/>
      <c r="AH397" s="7"/>
      <c r="AQ397" s="398"/>
      <c r="AR397" s="7"/>
    </row>
    <row r="398" spans="5:44" x14ac:dyDescent="0.2">
      <c r="E398" s="398"/>
      <c r="F398" s="7"/>
      <c r="P398" s="398"/>
      <c r="Q398" s="7"/>
      <c r="Y398" s="398"/>
      <c r="Z398" s="7"/>
      <c r="AG398" s="398"/>
      <c r="AH398" s="7"/>
      <c r="AQ398" s="398"/>
      <c r="AR398" s="7"/>
    </row>
    <row r="399" spans="5:44" x14ac:dyDescent="0.2">
      <c r="E399" s="398"/>
      <c r="F399" s="7"/>
      <c r="P399" s="398"/>
      <c r="Q399" s="7"/>
      <c r="Y399" s="398"/>
      <c r="Z399" s="7"/>
      <c r="AG399" s="398"/>
      <c r="AH399" s="7"/>
      <c r="AQ399" s="398"/>
      <c r="AR399" s="7"/>
    </row>
    <row r="400" spans="5:44" x14ac:dyDescent="0.2">
      <c r="E400" s="398"/>
      <c r="F400" s="7"/>
      <c r="P400" s="398"/>
      <c r="Q400" s="7"/>
      <c r="Y400" s="398"/>
      <c r="Z400" s="7"/>
      <c r="AG400" s="398"/>
      <c r="AH400" s="7"/>
      <c r="AQ400" s="398"/>
      <c r="AR400" s="7"/>
    </row>
    <row r="401" spans="5:44" x14ac:dyDescent="0.2">
      <c r="E401" s="398"/>
      <c r="F401" s="7"/>
      <c r="P401" s="398"/>
      <c r="Q401" s="7"/>
      <c r="Y401" s="398"/>
      <c r="Z401" s="7"/>
      <c r="AG401" s="398"/>
      <c r="AH401" s="7"/>
      <c r="AQ401" s="398"/>
      <c r="AR401" s="7"/>
    </row>
    <row r="402" spans="5:44" x14ac:dyDescent="0.2">
      <c r="E402" s="398"/>
      <c r="F402" s="7"/>
      <c r="P402" s="398"/>
      <c r="Q402" s="7"/>
      <c r="Y402" s="398"/>
      <c r="Z402" s="7"/>
      <c r="AG402" s="398"/>
      <c r="AH402" s="7"/>
      <c r="AQ402" s="398"/>
      <c r="AR402" s="7"/>
    </row>
    <row r="403" spans="5:44" x14ac:dyDescent="0.2">
      <c r="E403" s="398"/>
      <c r="F403" s="7"/>
      <c r="P403" s="398"/>
      <c r="Q403" s="7"/>
      <c r="Y403" s="398"/>
      <c r="Z403" s="7"/>
      <c r="AG403" s="398"/>
      <c r="AH403" s="7"/>
      <c r="AQ403" s="398"/>
      <c r="AR403" s="7"/>
    </row>
    <row r="404" spans="5:44" x14ac:dyDescent="0.2">
      <c r="E404" s="398"/>
      <c r="F404" s="7"/>
      <c r="P404" s="398"/>
      <c r="Q404" s="7"/>
      <c r="Y404" s="398"/>
      <c r="Z404" s="7"/>
      <c r="AG404" s="398"/>
      <c r="AH404" s="7"/>
      <c r="AQ404" s="398"/>
      <c r="AR404" s="7"/>
    </row>
    <row r="405" spans="5:44" x14ac:dyDescent="0.2">
      <c r="E405" s="398"/>
      <c r="F405" s="7"/>
      <c r="P405" s="398"/>
      <c r="Q405" s="7"/>
      <c r="Y405" s="398"/>
      <c r="Z405" s="7"/>
      <c r="AG405" s="398"/>
      <c r="AH405" s="7"/>
      <c r="AQ405" s="398"/>
      <c r="AR405" s="7"/>
    </row>
    <row r="406" spans="5:44" x14ac:dyDescent="0.2">
      <c r="E406" s="398"/>
      <c r="F406" s="7"/>
      <c r="P406" s="398"/>
      <c r="Q406" s="7"/>
      <c r="Y406" s="398"/>
      <c r="Z406" s="7"/>
      <c r="AG406" s="398"/>
      <c r="AH406" s="7"/>
      <c r="AQ406" s="398"/>
      <c r="AR406" s="7"/>
    </row>
    <row r="407" spans="5:44" x14ac:dyDescent="0.2">
      <c r="E407" s="398"/>
      <c r="F407" s="7"/>
      <c r="P407" s="398"/>
      <c r="Q407" s="7"/>
      <c r="Y407" s="398"/>
      <c r="Z407" s="7"/>
      <c r="AG407" s="398"/>
      <c r="AH407" s="7"/>
      <c r="AQ407" s="398"/>
      <c r="AR407" s="7"/>
    </row>
    <row r="408" spans="5:44" x14ac:dyDescent="0.2">
      <c r="E408" s="398"/>
      <c r="F408" s="7"/>
      <c r="P408" s="398"/>
      <c r="Q408" s="7"/>
      <c r="Y408" s="398"/>
      <c r="Z408" s="7"/>
      <c r="AG408" s="398"/>
      <c r="AH408" s="7"/>
      <c r="AQ408" s="398"/>
      <c r="AR408" s="7"/>
    </row>
    <row r="409" spans="5:44" x14ac:dyDescent="0.2">
      <c r="E409" s="398"/>
      <c r="F409" s="7"/>
      <c r="P409" s="398"/>
      <c r="Q409" s="7"/>
      <c r="Y409" s="398"/>
      <c r="Z409" s="7"/>
      <c r="AG409" s="398"/>
      <c r="AH409" s="7"/>
      <c r="AQ409" s="398"/>
      <c r="AR409" s="7"/>
    </row>
    <row r="410" spans="5:44" x14ac:dyDescent="0.2">
      <c r="E410" s="398"/>
      <c r="F410" s="7"/>
      <c r="P410" s="398"/>
      <c r="Q410" s="7"/>
      <c r="Y410" s="398"/>
      <c r="Z410" s="7"/>
      <c r="AG410" s="398"/>
      <c r="AH410" s="7"/>
      <c r="AQ410" s="398"/>
      <c r="AR410" s="7"/>
    </row>
    <row r="411" spans="5:44" x14ac:dyDescent="0.2">
      <c r="E411" s="398"/>
      <c r="F411" s="7"/>
      <c r="P411" s="398"/>
      <c r="Q411" s="7"/>
      <c r="Y411" s="398"/>
      <c r="Z411" s="7"/>
      <c r="AG411" s="398"/>
      <c r="AH411" s="7"/>
      <c r="AQ411" s="398"/>
      <c r="AR411" s="7"/>
    </row>
    <row r="412" spans="5:44" x14ac:dyDescent="0.2">
      <c r="E412" s="398"/>
      <c r="F412" s="7"/>
      <c r="P412" s="398"/>
      <c r="Q412" s="7"/>
      <c r="Y412" s="398"/>
      <c r="Z412" s="7"/>
      <c r="AG412" s="398"/>
      <c r="AH412" s="7"/>
      <c r="AQ412" s="398"/>
      <c r="AR412" s="7"/>
    </row>
    <row r="413" spans="5:44" x14ac:dyDescent="0.2">
      <c r="E413" s="398"/>
      <c r="F413" s="7"/>
      <c r="P413" s="398"/>
      <c r="Q413" s="7"/>
      <c r="Y413" s="398"/>
      <c r="Z413" s="7"/>
      <c r="AG413" s="398"/>
      <c r="AH413" s="7"/>
      <c r="AQ413" s="398"/>
      <c r="AR413" s="7"/>
    </row>
    <row r="414" spans="5:44" x14ac:dyDescent="0.2">
      <c r="E414" s="398"/>
      <c r="F414" s="7"/>
      <c r="P414" s="398"/>
      <c r="Q414" s="7"/>
      <c r="Y414" s="398"/>
      <c r="Z414" s="7"/>
      <c r="AG414" s="398"/>
      <c r="AH414" s="7"/>
      <c r="AQ414" s="398"/>
      <c r="AR414" s="7"/>
    </row>
    <row r="415" spans="5:44" x14ac:dyDescent="0.2">
      <c r="E415" s="398"/>
      <c r="F415" s="7"/>
      <c r="P415" s="398"/>
      <c r="Q415" s="7"/>
      <c r="Y415" s="398"/>
      <c r="Z415" s="7"/>
      <c r="AG415" s="398"/>
      <c r="AH415" s="7"/>
      <c r="AQ415" s="398"/>
      <c r="AR415" s="7"/>
    </row>
    <row r="416" spans="5:44" x14ac:dyDescent="0.2">
      <c r="E416" s="398"/>
      <c r="F416" s="7"/>
      <c r="P416" s="398"/>
      <c r="Q416" s="7"/>
      <c r="Y416" s="398"/>
      <c r="Z416" s="7"/>
      <c r="AG416" s="398"/>
      <c r="AH416" s="7"/>
      <c r="AQ416" s="398"/>
      <c r="AR416" s="7"/>
    </row>
    <row r="417" spans="5:44" x14ac:dyDescent="0.2">
      <c r="E417" s="398"/>
      <c r="F417" s="7"/>
      <c r="P417" s="398"/>
      <c r="Q417" s="7"/>
      <c r="Y417" s="398"/>
      <c r="Z417" s="7"/>
      <c r="AG417" s="398"/>
      <c r="AH417" s="7"/>
      <c r="AQ417" s="398"/>
      <c r="AR417" s="7"/>
    </row>
    <row r="418" spans="5:44" x14ac:dyDescent="0.2">
      <c r="E418" s="398"/>
      <c r="F418" s="7"/>
      <c r="P418" s="398"/>
      <c r="Q418" s="7"/>
      <c r="Y418" s="398"/>
      <c r="Z418" s="7"/>
      <c r="AG418" s="398"/>
      <c r="AH418" s="7"/>
      <c r="AQ418" s="398"/>
      <c r="AR418" s="7"/>
    </row>
    <row r="419" spans="5:44" x14ac:dyDescent="0.2">
      <c r="E419" s="398"/>
      <c r="F419" s="7"/>
      <c r="P419" s="398"/>
      <c r="Q419" s="7"/>
      <c r="Y419" s="398"/>
      <c r="Z419" s="7"/>
      <c r="AG419" s="398"/>
      <c r="AH419" s="7"/>
      <c r="AQ419" s="398"/>
      <c r="AR419" s="7"/>
    </row>
    <row r="420" spans="5:44" x14ac:dyDescent="0.2">
      <c r="E420" s="398"/>
      <c r="F420" s="7"/>
      <c r="P420" s="398"/>
      <c r="Q420" s="7"/>
      <c r="Y420" s="398"/>
      <c r="Z420" s="7"/>
      <c r="AG420" s="398"/>
      <c r="AH420" s="7"/>
      <c r="AQ420" s="398"/>
      <c r="AR420" s="7"/>
    </row>
    <row r="421" spans="5:44" x14ac:dyDescent="0.2">
      <c r="E421" s="398"/>
      <c r="F421" s="7"/>
      <c r="P421" s="398"/>
      <c r="Q421" s="7"/>
      <c r="Y421" s="398"/>
      <c r="Z421" s="7"/>
      <c r="AG421" s="398"/>
      <c r="AH421" s="7"/>
      <c r="AQ421" s="398"/>
      <c r="AR421" s="7"/>
    </row>
    <row r="422" spans="5:44" x14ac:dyDescent="0.2">
      <c r="E422" s="398"/>
      <c r="F422" s="7"/>
      <c r="P422" s="398"/>
      <c r="Q422" s="7"/>
      <c r="Y422" s="398"/>
      <c r="Z422" s="7"/>
      <c r="AG422" s="398"/>
      <c r="AH422" s="7"/>
      <c r="AQ422" s="398"/>
      <c r="AR422" s="7"/>
    </row>
    <row r="423" spans="5:44" x14ac:dyDescent="0.2">
      <c r="E423" s="398"/>
      <c r="F423" s="7"/>
      <c r="P423" s="398"/>
      <c r="Q423" s="7"/>
      <c r="Y423" s="398"/>
      <c r="Z423" s="7"/>
      <c r="AG423" s="398"/>
      <c r="AH423" s="7"/>
      <c r="AQ423" s="398"/>
      <c r="AR423" s="7"/>
    </row>
    <row r="424" spans="5:44" x14ac:dyDescent="0.2">
      <c r="E424" s="398"/>
      <c r="F424" s="7"/>
      <c r="P424" s="398"/>
      <c r="Q424" s="7"/>
      <c r="Y424" s="398"/>
      <c r="Z424" s="7"/>
      <c r="AG424" s="398"/>
      <c r="AH424" s="7"/>
      <c r="AQ424" s="398"/>
      <c r="AR424" s="7"/>
    </row>
    <row r="425" spans="5:44" x14ac:dyDescent="0.2">
      <c r="E425" s="398"/>
      <c r="F425" s="7"/>
      <c r="P425" s="398"/>
      <c r="Q425" s="7"/>
      <c r="Y425" s="398"/>
      <c r="Z425" s="7"/>
      <c r="AG425" s="398"/>
      <c r="AH425" s="7"/>
      <c r="AQ425" s="398"/>
      <c r="AR425" s="7"/>
    </row>
    <row r="426" spans="5:44" x14ac:dyDescent="0.2">
      <c r="E426" s="398"/>
      <c r="F426" s="7"/>
      <c r="P426" s="398"/>
      <c r="Q426" s="7"/>
      <c r="Y426" s="398"/>
      <c r="Z426" s="7"/>
      <c r="AG426" s="398"/>
      <c r="AH426" s="7"/>
      <c r="AQ426" s="398"/>
      <c r="AR426" s="7"/>
    </row>
    <row r="427" spans="5:44" x14ac:dyDescent="0.2">
      <c r="E427" s="398"/>
      <c r="F427" s="7"/>
      <c r="P427" s="398"/>
      <c r="Q427" s="7"/>
      <c r="Y427" s="398"/>
      <c r="Z427" s="7"/>
      <c r="AG427" s="398"/>
      <c r="AH427" s="7"/>
      <c r="AQ427" s="398"/>
      <c r="AR427" s="7"/>
    </row>
    <row r="428" spans="5:44" x14ac:dyDescent="0.2">
      <c r="E428" s="398"/>
      <c r="F428" s="7"/>
      <c r="P428" s="398"/>
      <c r="Q428" s="7"/>
      <c r="Y428" s="398"/>
      <c r="Z428" s="7"/>
      <c r="AG428" s="398"/>
      <c r="AH428" s="7"/>
      <c r="AQ428" s="398"/>
      <c r="AR428" s="7"/>
    </row>
    <row r="429" spans="5:44" x14ac:dyDescent="0.2">
      <c r="E429" s="398"/>
      <c r="F429" s="7"/>
      <c r="P429" s="398"/>
      <c r="Q429" s="7"/>
      <c r="Y429" s="398"/>
      <c r="Z429" s="7"/>
      <c r="AG429" s="398"/>
      <c r="AH429" s="7"/>
      <c r="AQ429" s="398"/>
      <c r="AR429" s="7"/>
    </row>
    <row r="430" spans="5:44" x14ac:dyDescent="0.2">
      <c r="E430" s="398"/>
      <c r="F430" s="7"/>
      <c r="P430" s="398"/>
      <c r="Q430" s="7"/>
      <c r="Y430" s="398"/>
      <c r="Z430" s="7"/>
      <c r="AG430" s="398"/>
      <c r="AH430" s="7"/>
      <c r="AQ430" s="398"/>
      <c r="AR430" s="7"/>
    </row>
    <row r="431" spans="5:44" x14ac:dyDescent="0.2">
      <c r="E431" s="398"/>
      <c r="F431" s="7"/>
      <c r="P431" s="398"/>
      <c r="Q431" s="7"/>
      <c r="Y431" s="398"/>
      <c r="Z431" s="7"/>
      <c r="AG431" s="398"/>
      <c r="AH431" s="7"/>
      <c r="AQ431" s="398"/>
      <c r="AR431" s="7"/>
    </row>
    <row r="432" spans="5:44" x14ac:dyDescent="0.2">
      <c r="E432" s="398"/>
      <c r="F432" s="7"/>
      <c r="P432" s="398"/>
      <c r="Q432" s="7"/>
      <c r="Y432" s="398"/>
      <c r="Z432" s="7"/>
      <c r="AG432" s="398"/>
      <c r="AH432" s="7"/>
      <c r="AQ432" s="398"/>
      <c r="AR432" s="7"/>
    </row>
    <row r="433" spans="5:44" x14ac:dyDescent="0.2">
      <c r="E433" s="398"/>
      <c r="F433" s="7"/>
      <c r="P433" s="398"/>
      <c r="Q433" s="7"/>
      <c r="Y433" s="398"/>
      <c r="Z433" s="7"/>
      <c r="AG433" s="398"/>
      <c r="AH433" s="7"/>
      <c r="AQ433" s="398"/>
      <c r="AR433" s="7"/>
    </row>
    <row r="434" spans="5:44" x14ac:dyDescent="0.2">
      <c r="E434" s="398"/>
      <c r="F434" s="7"/>
      <c r="P434" s="398"/>
      <c r="Q434" s="7"/>
      <c r="Y434" s="398"/>
      <c r="Z434" s="7"/>
      <c r="AG434" s="398"/>
      <c r="AH434" s="7"/>
      <c r="AQ434" s="398"/>
      <c r="AR434" s="7"/>
    </row>
    <row r="435" spans="5:44" x14ac:dyDescent="0.2">
      <c r="E435" s="398"/>
      <c r="F435" s="7"/>
      <c r="P435" s="398"/>
      <c r="Q435" s="7"/>
      <c r="Y435" s="398"/>
      <c r="Z435" s="7"/>
      <c r="AG435" s="398"/>
      <c r="AH435" s="7"/>
      <c r="AQ435" s="398"/>
      <c r="AR435" s="7"/>
    </row>
    <row r="436" spans="5:44" x14ac:dyDescent="0.2">
      <c r="E436" s="398"/>
      <c r="F436" s="7"/>
      <c r="P436" s="398"/>
      <c r="Q436" s="7"/>
      <c r="Y436" s="398"/>
      <c r="Z436" s="7"/>
      <c r="AG436" s="398"/>
      <c r="AH436" s="7"/>
      <c r="AQ436" s="398"/>
      <c r="AR436" s="7"/>
    </row>
    <row r="437" spans="5:44" x14ac:dyDescent="0.2">
      <c r="E437" s="398"/>
      <c r="F437" s="7"/>
      <c r="P437" s="398"/>
      <c r="Q437" s="7"/>
      <c r="Y437" s="398"/>
      <c r="Z437" s="7"/>
      <c r="AG437" s="398"/>
      <c r="AH437" s="7"/>
      <c r="AQ437" s="398"/>
      <c r="AR437" s="7"/>
    </row>
    <row r="438" spans="5:44" x14ac:dyDescent="0.2">
      <c r="E438" s="398"/>
      <c r="F438" s="7"/>
      <c r="P438" s="398"/>
      <c r="Q438" s="7"/>
      <c r="Y438" s="398"/>
      <c r="Z438" s="7"/>
      <c r="AG438" s="398"/>
      <c r="AH438" s="7"/>
      <c r="AQ438" s="398"/>
      <c r="AR438" s="7"/>
    </row>
    <row r="439" spans="5:44" x14ac:dyDescent="0.2">
      <c r="E439" s="398"/>
      <c r="F439" s="7"/>
      <c r="P439" s="398"/>
      <c r="Q439" s="7"/>
      <c r="Y439" s="398"/>
      <c r="Z439" s="7"/>
      <c r="AG439" s="398"/>
      <c r="AH439" s="7"/>
      <c r="AQ439" s="398"/>
      <c r="AR439" s="7"/>
    </row>
    <row r="440" spans="5:44" x14ac:dyDescent="0.2">
      <c r="E440" s="398"/>
      <c r="F440" s="7"/>
      <c r="P440" s="398"/>
      <c r="Q440" s="7"/>
      <c r="Y440" s="398"/>
      <c r="Z440" s="7"/>
      <c r="AG440" s="398"/>
      <c r="AH440" s="7"/>
      <c r="AQ440" s="398"/>
      <c r="AR440" s="7"/>
    </row>
    <row r="441" spans="5:44" x14ac:dyDescent="0.2">
      <c r="E441" s="398"/>
      <c r="F441" s="7"/>
      <c r="P441" s="398"/>
      <c r="Q441" s="7"/>
      <c r="Y441" s="398"/>
      <c r="Z441" s="7"/>
      <c r="AG441" s="398"/>
      <c r="AH441" s="7"/>
      <c r="AQ441" s="398"/>
      <c r="AR441" s="7"/>
    </row>
    <row r="442" spans="5:44" x14ac:dyDescent="0.2">
      <c r="E442" s="398"/>
      <c r="F442" s="7"/>
      <c r="P442" s="398"/>
      <c r="Q442" s="7"/>
      <c r="Y442" s="398"/>
      <c r="Z442" s="7"/>
      <c r="AG442" s="398"/>
      <c r="AH442" s="7"/>
      <c r="AQ442" s="398"/>
      <c r="AR442" s="7"/>
    </row>
    <row r="443" spans="5:44" x14ac:dyDescent="0.2">
      <c r="E443" s="398"/>
      <c r="F443" s="7"/>
      <c r="P443" s="398"/>
      <c r="Q443" s="7"/>
      <c r="Y443" s="398"/>
      <c r="Z443" s="7"/>
      <c r="AG443" s="398"/>
      <c r="AH443" s="7"/>
      <c r="AQ443" s="398"/>
      <c r="AR443" s="7"/>
    </row>
    <row r="444" spans="5:44" x14ac:dyDescent="0.2">
      <c r="E444" s="398"/>
      <c r="F444" s="7"/>
      <c r="P444" s="398"/>
      <c r="Q444" s="7"/>
      <c r="Y444" s="398"/>
      <c r="Z444" s="7"/>
      <c r="AG444" s="398"/>
      <c r="AH444" s="7"/>
      <c r="AQ444" s="398"/>
      <c r="AR444" s="7"/>
    </row>
    <row r="445" spans="5:44" x14ac:dyDescent="0.2">
      <c r="E445" s="398"/>
      <c r="F445" s="7"/>
      <c r="P445" s="398"/>
      <c r="Q445" s="7"/>
      <c r="Y445" s="398"/>
      <c r="Z445" s="7"/>
      <c r="AG445" s="398"/>
      <c r="AH445" s="7"/>
      <c r="AQ445" s="398"/>
      <c r="AR445" s="7"/>
    </row>
    <row r="446" spans="5:44" x14ac:dyDescent="0.2">
      <c r="E446" s="398"/>
      <c r="F446" s="7"/>
      <c r="P446" s="398"/>
      <c r="Q446" s="7"/>
      <c r="Y446" s="398"/>
      <c r="Z446" s="7"/>
      <c r="AG446" s="398"/>
      <c r="AH446" s="7"/>
      <c r="AQ446" s="398"/>
      <c r="AR446" s="7"/>
    </row>
    <row r="447" spans="5:44" x14ac:dyDescent="0.2">
      <c r="E447" s="398"/>
      <c r="F447" s="7"/>
      <c r="P447" s="398"/>
      <c r="Q447" s="7"/>
      <c r="Y447" s="398"/>
      <c r="Z447" s="7"/>
      <c r="AG447" s="398"/>
      <c r="AH447" s="7"/>
      <c r="AQ447" s="398"/>
      <c r="AR447" s="7"/>
    </row>
    <row r="448" spans="5:44" x14ac:dyDescent="0.2">
      <c r="E448" s="398"/>
      <c r="F448" s="7"/>
      <c r="P448" s="398"/>
      <c r="Q448" s="7"/>
      <c r="Y448" s="398"/>
      <c r="Z448" s="7"/>
      <c r="AG448" s="398"/>
      <c r="AH448" s="7"/>
      <c r="AQ448" s="398"/>
      <c r="AR448" s="7"/>
    </row>
    <row r="449" spans="5:44" x14ac:dyDescent="0.2">
      <c r="E449" s="398"/>
      <c r="F449" s="7"/>
      <c r="P449" s="398"/>
      <c r="Q449" s="7"/>
      <c r="Y449" s="398"/>
      <c r="Z449" s="7"/>
      <c r="AG449" s="398"/>
      <c r="AH449" s="7"/>
      <c r="AQ449" s="398"/>
      <c r="AR449" s="7"/>
    </row>
    <row r="450" spans="5:44" x14ac:dyDescent="0.2">
      <c r="E450" s="398"/>
      <c r="F450" s="7"/>
      <c r="P450" s="398"/>
      <c r="Q450" s="7"/>
      <c r="Y450" s="398"/>
      <c r="Z450" s="7"/>
      <c r="AG450" s="398"/>
      <c r="AH450" s="7"/>
      <c r="AQ450" s="398"/>
      <c r="AR450" s="7"/>
    </row>
    <row r="451" spans="5:44" x14ac:dyDescent="0.2">
      <c r="E451" s="398"/>
      <c r="F451" s="7"/>
      <c r="P451" s="398"/>
      <c r="Q451" s="7"/>
      <c r="Y451" s="398"/>
      <c r="Z451" s="7"/>
      <c r="AG451" s="398"/>
      <c r="AH451" s="7"/>
      <c r="AQ451" s="398"/>
      <c r="AR451" s="7"/>
    </row>
    <row r="452" spans="5:44" x14ac:dyDescent="0.2">
      <c r="E452" s="398"/>
      <c r="F452" s="7"/>
      <c r="P452" s="398"/>
      <c r="Q452" s="7"/>
      <c r="Y452" s="398"/>
      <c r="Z452" s="7"/>
      <c r="AG452" s="398"/>
      <c r="AH452" s="7"/>
      <c r="AQ452" s="398"/>
      <c r="AR452" s="7"/>
    </row>
    <row r="453" spans="5:44" x14ac:dyDescent="0.2">
      <c r="E453" s="398"/>
      <c r="F453" s="7"/>
      <c r="P453" s="398"/>
      <c r="Q453" s="7"/>
      <c r="Y453" s="398"/>
      <c r="Z453" s="7"/>
      <c r="AG453" s="398"/>
      <c r="AH453" s="7"/>
      <c r="AQ453" s="398"/>
      <c r="AR453" s="7"/>
    </row>
    <row r="454" spans="5:44" x14ac:dyDescent="0.2">
      <c r="E454" s="398"/>
      <c r="F454" s="7"/>
      <c r="P454" s="398"/>
      <c r="Q454" s="7"/>
      <c r="Y454" s="398"/>
      <c r="Z454" s="7"/>
      <c r="AG454" s="398"/>
      <c r="AH454" s="7"/>
      <c r="AQ454" s="398"/>
      <c r="AR454" s="7"/>
    </row>
    <row r="455" spans="5:44" x14ac:dyDescent="0.2">
      <c r="E455" s="398"/>
      <c r="F455" s="7"/>
      <c r="P455" s="398"/>
      <c r="Q455" s="7"/>
      <c r="Y455" s="398"/>
      <c r="Z455" s="7"/>
      <c r="AG455" s="398"/>
      <c r="AH455" s="7"/>
      <c r="AQ455" s="398"/>
      <c r="AR455" s="7"/>
    </row>
    <row r="456" spans="5:44" x14ac:dyDescent="0.2">
      <c r="E456" s="398"/>
      <c r="F456" s="7"/>
      <c r="P456" s="398"/>
      <c r="Q456" s="7"/>
      <c r="Y456" s="398"/>
      <c r="Z456" s="7"/>
      <c r="AG456" s="398"/>
      <c r="AH456" s="7"/>
      <c r="AQ456" s="398"/>
      <c r="AR456" s="7"/>
    </row>
    <row r="457" spans="5:44" x14ac:dyDescent="0.2">
      <c r="E457" s="398"/>
      <c r="F457" s="7"/>
      <c r="P457" s="398"/>
      <c r="Q457" s="7"/>
      <c r="Y457" s="398"/>
      <c r="Z457" s="7"/>
      <c r="AG457" s="398"/>
      <c r="AH457" s="7"/>
      <c r="AQ457" s="398"/>
      <c r="AR457" s="7"/>
    </row>
    <row r="458" spans="5:44" x14ac:dyDescent="0.2">
      <c r="E458" s="398"/>
      <c r="F458" s="7"/>
      <c r="P458" s="398"/>
      <c r="Q458" s="7"/>
      <c r="Y458" s="398"/>
      <c r="Z458" s="7"/>
      <c r="AG458" s="398"/>
      <c r="AH458" s="7"/>
      <c r="AQ458" s="398"/>
      <c r="AR458" s="7"/>
    </row>
    <row r="459" spans="5:44" x14ac:dyDescent="0.2">
      <c r="E459" s="398"/>
      <c r="F459" s="7"/>
      <c r="P459" s="398"/>
      <c r="Q459" s="7"/>
      <c r="Y459" s="398"/>
      <c r="Z459" s="7"/>
      <c r="AG459" s="398"/>
      <c r="AH459" s="7"/>
      <c r="AQ459" s="398"/>
      <c r="AR459" s="7"/>
    </row>
    <row r="460" spans="5:44" x14ac:dyDescent="0.2">
      <c r="E460" s="398"/>
      <c r="F460" s="7"/>
      <c r="P460" s="398"/>
      <c r="Q460" s="7"/>
      <c r="Y460" s="398"/>
      <c r="Z460" s="7"/>
      <c r="AG460" s="398"/>
      <c r="AH460" s="7"/>
      <c r="AQ460" s="398"/>
      <c r="AR460" s="7"/>
    </row>
    <row r="461" spans="5:44" x14ac:dyDescent="0.2">
      <c r="E461" s="398"/>
      <c r="F461" s="7"/>
      <c r="P461" s="398"/>
      <c r="Q461" s="7"/>
      <c r="Y461" s="398"/>
      <c r="Z461" s="7"/>
      <c r="AG461" s="398"/>
      <c r="AH461" s="7"/>
      <c r="AQ461" s="398"/>
      <c r="AR461" s="7"/>
    </row>
    <row r="462" spans="5:44" x14ac:dyDescent="0.2">
      <c r="E462" s="398"/>
      <c r="F462" s="7"/>
      <c r="P462" s="398"/>
      <c r="Q462" s="7"/>
      <c r="Y462" s="398"/>
      <c r="Z462" s="7"/>
      <c r="AG462" s="398"/>
      <c r="AH462" s="7"/>
      <c r="AQ462" s="398"/>
      <c r="AR462" s="7"/>
    </row>
    <row r="463" spans="5:44" x14ac:dyDescent="0.2">
      <c r="E463" s="398"/>
      <c r="F463" s="7"/>
      <c r="P463" s="398"/>
      <c r="Q463" s="7"/>
      <c r="Y463" s="398"/>
      <c r="Z463" s="7"/>
      <c r="AG463" s="398"/>
      <c r="AH463" s="7"/>
      <c r="AQ463" s="398"/>
      <c r="AR463" s="7"/>
    </row>
    <row r="464" spans="5:44" x14ac:dyDescent="0.2">
      <c r="E464" s="398"/>
      <c r="F464" s="7"/>
      <c r="P464" s="398"/>
      <c r="Q464" s="7"/>
      <c r="Y464" s="398"/>
      <c r="Z464" s="7"/>
      <c r="AG464" s="398"/>
      <c r="AH464" s="7"/>
      <c r="AQ464" s="398"/>
      <c r="AR464" s="7"/>
    </row>
    <row r="465" spans="5:44" x14ac:dyDescent="0.2">
      <c r="E465" s="398"/>
      <c r="F465" s="7"/>
      <c r="P465" s="398"/>
      <c r="Q465" s="7"/>
      <c r="Y465" s="398"/>
      <c r="Z465" s="7"/>
      <c r="AG465" s="398"/>
      <c r="AH465" s="7"/>
      <c r="AQ465" s="398"/>
      <c r="AR465" s="7"/>
    </row>
    <row r="466" spans="5:44" x14ac:dyDescent="0.2">
      <c r="E466" s="398"/>
      <c r="F466" s="7"/>
      <c r="P466" s="398"/>
      <c r="Q466" s="7"/>
      <c r="Y466" s="398"/>
      <c r="Z466" s="7"/>
      <c r="AG466" s="398"/>
      <c r="AH466" s="7"/>
      <c r="AQ466" s="398"/>
      <c r="AR466" s="7"/>
    </row>
    <row r="467" spans="5:44" x14ac:dyDescent="0.2">
      <c r="E467" s="398"/>
      <c r="F467" s="7"/>
      <c r="P467" s="398"/>
      <c r="Q467" s="7"/>
      <c r="Y467" s="398"/>
      <c r="Z467" s="7"/>
      <c r="AG467" s="398"/>
      <c r="AH467" s="7"/>
      <c r="AQ467" s="398"/>
      <c r="AR467" s="7"/>
    </row>
    <row r="468" spans="5:44" x14ac:dyDescent="0.2">
      <c r="E468" s="398"/>
      <c r="F468" s="7"/>
      <c r="P468" s="398"/>
      <c r="Q468" s="7"/>
      <c r="Y468" s="398"/>
      <c r="Z468" s="7"/>
      <c r="AG468" s="398"/>
      <c r="AH468" s="7"/>
      <c r="AQ468" s="398"/>
      <c r="AR468" s="7"/>
    </row>
    <row r="469" spans="5:44" x14ac:dyDescent="0.2">
      <c r="E469" s="398"/>
      <c r="F469" s="7"/>
      <c r="P469" s="398"/>
      <c r="Q469" s="7"/>
      <c r="Y469" s="398"/>
      <c r="Z469" s="7"/>
      <c r="AG469" s="398"/>
      <c r="AH469" s="7"/>
      <c r="AQ469" s="398"/>
      <c r="AR469" s="7"/>
    </row>
    <row r="470" spans="5:44" x14ac:dyDescent="0.2">
      <c r="E470" s="398"/>
      <c r="F470" s="7"/>
      <c r="P470" s="398"/>
      <c r="Q470" s="7"/>
      <c r="Y470" s="398"/>
      <c r="Z470" s="7"/>
      <c r="AG470" s="398"/>
      <c r="AH470" s="7"/>
      <c r="AQ470" s="398"/>
      <c r="AR470" s="7"/>
    </row>
    <row r="471" spans="5:44" x14ac:dyDescent="0.2">
      <c r="E471" s="398"/>
      <c r="F471" s="7"/>
      <c r="P471" s="398"/>
      <c r="Q471" s="7"/>
      <c r="Y471" s="398"/>
      <c r="Z471" s="7"/>
      <c r="AG471" s="398"/>
      <c r="AH471" s="7"/>
      <c r="AQ471" s="398"/>
      <c r="AR471" s="7"/>
    </row>
    <row r="472" spans="5:44" x14ac:dyDescent="0.2">
      <c r="E472" s="398"/>
      <c r="F472" s="7"/>
      <c r="P472" s="398"/>
      <c r="Q472" s="7"/>
      <c r="Y472" s="398"/>
      <c r="Z472" s="7"/>
      <c r="AG472" s="398"/>
      <c r="AH472" s="7"/>
      <c r="AQ472" s="398"/>
      <c r="AR472" s="7"/>
    </row>
    <row r="473" spans="5:44" x14ac:dyDescent="0.2">
      <c r="E473" s="398"/>
      <c r="F473" s="7"/>
      <c r="P473" s="398"/>
      <c r="Q473" s="7"/>
      <c r="Y473" s="398"/>
      <c r="Z473" s="7"/>
      <c r="AG473" s="398"/>
      <c r="AH473" s="7"/>
      <c r="AQ473" s="398"/>
      <c r="AR473" s="7"/>
    </row>
    <row r="474" spans="5:44" x14ac:dyDescent="0.2">
      <c r="E474" s="398"/>
      <c r="F474" s="7"/>
      <c r="P474" s="398"/>
      <c r="Q474" s="7"/>
      <c r="Y474" s="398"/>
      <c r="Z474" s="7"/>
      <c r="AG474" s="398"/>
      <c r="AH474" s="7"/>
      <c r="AQ474" s="398"/>
      <c r="AR474" s="7"/>
    </row>
    <row r="475" spans="5:44" x14ac:dyDescent="0.2">
      <c r="E475" s="398"/>
      <c r="F475" s="7"/>
      <c r="P475" s="398"/>
      <c r="Q475" s="7"/>
      <c r="Y475" s="398"/>
      <c r="Z475" s="7"/>
      <c r="AG475" s="398"/>
      <c r="AH475" s="7"/>
      <c r="AQ475" s="398"/>
      <c r="AR475" s="7"/>
    </row>
    <row r="476" spans="5:44" x14ac:dyDescent="0.2">
      <c r="E476" s="398"/>
      <c r="F476" s="7"/>
      <c r="P476" s="398"/>
      <c r="Q476" s="7"/>
      <c r="Y476" s="398"/>
      <c r="Z476" s="7"/>
      <c r="AG476" s="398"/>
      <c r="AH476" s="7"/>
      <c r="AQ476" s="398"/>
      <c r="AR476" s="7"/>
    </row>
    <row r="477" spans="5:44" x14ac:dyDescent="0.2">
      <c r="E477" s="398"/>
      <c r="F477" s="7"/>
      <c r="P477" s="398"/>
      <c r="Q477" s="7"/>
      <c r="Y477" s="398"/>
      <c r="Z477" s="7"/>
      <c r="AG477" s="398"/>
      <c r="AH477" s="7"/>
      <c r="AQ477" s="398"/>
      <c r="AR477" s="7"/>
    </row>
    <row r="478" spans="5:44" x14ac:dyDescent="0.2">
      <c r="E478" s="398"/>
      <c r="F478" s="7"/>
      <c r="P478" s="398"/>
      <c r="Q478" s="7"/>
      <c r="Y478" s="398"/>
      <c r="Z478" s="7"/>
      <c r="AG478" s="398"/>
      <c r="AH478" s="7"/>
      <c r="AQ478" s="398"/>
      <c r="AR478" s="7"/>
    </row>
    <row r="479" spans="5:44" x14ac:dyDescent="0.2">
      <c r="E479" s="398"/>
      <c r="F479" s="7"/>
      <c r="P479" s="398"/>
      <c r="Q479" s="7"/>
      <c r="Y479" s="398"/>
      <c r="Z479" s="7"/>
      <c r="AG479" s="398"/>
      <c r="AH479" s="7"/>
      <c r="AQ479" s="398"/>
      <c r="AR479" s="7"/>
    </row>
    <row r="480" spans="5:44" x14ac:dyDescent="0.2">
      <c r="E480" s="398"/>
      <c r="F480" s="7"/>
      <c r="P480" s="398"/>
      <c r="Q480" s="7"/>
      <c r="Y480" s="398"/>
      <c r="Z480" s="7"/>
      <c r="AG480" s="398"/>
      <c r="AH480" s="7"/>
      <c r="AQ480" s="398"/>
      <c r="AR480" s="7"/>
    </row>
    <row r="481" spans="5:44" x14ac:dyDescent="0.2">
      <c r="E481" s="398"/>
      <c r="F481" s="7"/>
      <c r="P481" s="398"/>
      <c r="Q481" s="7"/>
      <c r="Y481" s="398"/>
      <c r="Z481" s="7"/>
      <c r="AG481" s="398"/>
      <c r="AH481" s="7"/>
      <c r="AQ481" s="398"/>
      <c r="AR481" s="7"/>
    </row>
    <row r="482" spans="5:44" x14ac:dyDescent="0.2">
      <c r="E482" s="398"/>
      <c r="F482" s="7"/>
      <c r="P482" s="398"/>
      <c r="Q482" s="7"/>
      <c r="Y482" s="398"/>
      <c r="Z482" s="7"/>
      <c r="AG482" s="398"/>
      <c r="AH482" s="7"/>
      <c r="AQ482" s="398"/>
      <c r="AR482" s="7"/>
    </row>
    <row r="483" spans="5:44" x14ac:dyDescent="0.2">
      <c r="E483" s="398"/>
      <c r="F483" s="7"/>
      <c r="P483" s="398"/>
      <c r="Q483" s="7"/>
      <c r="Y483" s="398"/>
      <c r="Z483" s="7"/>
      <c r="AG483" s="398"/>
      <c r="AH483" s="7"/>
      <c r="AQ483" s="398"/>
      <c r="AR483" s="7"/>
    </row>
    <row r="484" spans="5:44" x14ac:dyDescent="0.2">
      <c r="E484" s="398"/>
      <c r="F484" s="7"/>
      <c r="P484" s="398"/>
      <c r="Q484" s="7"/>
      <c r="Y484" s="398"/>
      <c r="Z484" s="7"/>
      <c r="AG484" s="398"/>
      <c r="AH484" s="7"/>
      <c r="AQ484" s="398"/>
      <c r="AR484" s="7"/>
    </row>
    <row r="485" spans="5:44" x14ac:dyDescent="0.2">
      <c r="E485" s="398"/>
      <c r="F485" s="7"/>
      <c r="P485" s="398"/>
      <c r="Q485" s="7"/>
      <c r="Y485" s="398"/>
      <c r="Z485" s="7"/>
      <c r="AG485" s="398"/>
      <c r="AH485" s="7"/>
      <c r="AQ485" s="398"/>
      <c r="AR485" s="7"/>
    </row>
    <row r="486" spans="5:44" x14ac:dyDescent="0.2">
      <c r="E486" s="398"/>
      <c r="F486" s="7"/>
      <c r="P486" s="398"/>
      <c r="Q486" s="7"/>
      <c r="Y486" s="398"/>
      <c r="Z486" s="7"/>
      <c r="AG486" s="398"/>
      <c r="AH486" s="7"/>
      <c r="AQ486" s="398"/>
      <c r="AR486" s="7"/>
    </row>
    <row r="487" spans="5:44" x14ac:dyDescent="0.2">
      <c r="E487" s="398"/>
      <c r="F487" s="7"/>
      <c r="P487" s="398"/>
      <c r="Q487" s="7"/>
      <c r="Y487" s="398"/>
      <c r="Z487" s="7"/>
      <c r="AG487" s="398"/>
      <c r="AH487" s="7"/>
      <c r="AQ487" s="398"/>
      <c r="AR487" s="7"/>
    </row>
    <row r="488" spans="5:44" x14ac:dyDescent="0.2">
      <c r="E488" s="398"/>
      <c r="F488" s="7"/>
      <c r="P488" s="398"/>
      <c r="Q488" s="7"/>
      <c r="Y488" s="398"/>
      <c r="Z488" s="7"/>
      <c r="AG488" s="398"/>
      <c r="AH488" s="7"/>
      <c r="AQ488" s="398"/>
      <c r="AR488" s="7"/>
    </row>
    <row r="489" spans="5:44" x14ac:dyDescent="0.2">
      <c r="E489" s="398"/>
      <c r="F489" s="7"/>
      <c r="P489" s="398"/>
      <c r="Q489" s="7"/>
      <c r="Y489" s="398"/>
      <c r="Z489" s="7"/>
      <c r="AG489" s="398"/>
      <c r="AH489" s="7"/>
      <c r="AQ489" s="398"/>
      <c r="AR489" s="7"/>
    </row>
    <row r="490" spans="5:44" x14ac:dyDescent="0.2">
      <c r="E490" s="398"/>
      <c r="F490" s="7"/>
      <c r="P490" s="398"/>
      <c r="Q490" s="7"/>
      <c r="Y490" s="398"/>
      <c r="Z490" s="7"/>
      <c r="AG490" s="398"/>
      <c r="AH490" s="7"/>
      <c r="AQ490" s="398"/>
      <c r="AR490" s="7"/>
    </row>
    <row r="491" spans="5:44" x14ac:dyDescent="0.2">
      <c r="E491" s="398"/>
      <c r="F491" s="7"/>
      <c r="P491" s="398"/>
      <c r="Q491" s="7"/>
      <c r="Y491" s="398"/>
      <c r="Z491" s="7"/>
      <c r="AG491" s="398"/>
      <c r="AH491" s="7"/>
      <c r="AQ491" s="398"/>
      <c r="AR491" s="7"/>
    </row>
    <row r="492" spans="5:44" x14ac:dyDescent="0.2">
      <c r="E492" s="398"/>
      <c r="F492" s="7"/>
      <c r="P492" s="398"/>
      <c r="Q492" s="7"/>
      <c r="Y492" s="398"/>
      <c r="Z492" s="7"/>
      <c r="AG492" s="398"/>
      <c r="AH492" s="7"/>
      <c r="AQ492" s="398"/>
      <c r="AR492" s="7"/>
    </row>
    <row r="493" spans="5:44" x14ac:dyDescent="0.2">
      <c r="E493" s="398"/>
      <c r="F493" s="7"/>
      <c r="P493" s="398"/>
      <c r="Q493" s="7"/>
      <c r="Y493" s="398"/>
      <c r="Z493" s="7"/>
      <c r="AG493" s="398"/>
      <c r="AH493" s="7"/>
      <c r="AQ493" s="398"/>
      <c r="AR493" s="7"/>
    </row>
    <row r="494" spans="5:44" x14ac:dyDescent="0.2">
      <c r="E494" s="398"/>
      <c r="F494" s="7"/>
      <c r="P494" s="398"/>
      <c r="Q494" s="7"/>
      <c r="Y494" s="398"/>
      <c r="Z494" s="7"/>
      <c r="AG494" s="398"/>
      <c r="AH494" s="7"/>
      <c r="AQ494" s="398"/>
      <c r="AR494" s="7"/>
    </row>
    <row r="495" spans="5:44" x14ac:dyDescent="0.2">
      <c r="E495" s="398"/>
      <c r="F495" s="7"/>
      <c r="P495" s="398"/>
      <c r="Q495" s="7"/>
      <c r="Y495" s="398"/>
      <c r="Z495" s="7"/>
      <c r="AG495" s="398"/>
      <c r="AH495" s="7"/>
      <c r="AQ495" s="398"/>
      <c r="AR495" s="7"/>
    </row>
    <row r="496" spans="5:44" x14ac:dyDescent="0.2">
      <c r="E496" s="398"/>
      <c r="F496" s="7"/>
      <c r="P496" s="398"/>
      <c r="Q496" s="7"/>
      <c r="Y496" s="398"/>
      <c r="Z496" s="7"/>
      <c r="AG496" s="398"/>
      <c r="AH496" s="7"/>
      <c r="AQ496" s="398"/>
      <c r="AR496" s="7"/>
    </row>
    <row r="497" spans="5:44" x14ac:dyDescent="0.2">
      <c r="E497" s="398"/>
      <c r="F497" s="7"/>
      <c r="P497" s="398"/>
      <c r="Q497" s="7"/>
      <c r="Y497" s="398"/>
      <c r="Z497" s="7"/>
      <c r="AG497" s="398"/>
      <c r="AH497" s="7"/>
      <c r="AQ497" s="398"/>
      <c r="AR497" s="7"/>
    </row>
    <row r="498" spans="5:44" x14ac:dyDescent="0.2">
      <c r="E498" s="398"/>
      <c r="F498" s="7"/>
      <c r="P498" s="398"/>
      <c r="Q498" s="7"/>
      <c r="Y498" s="398"/>
      <c r="Z498" s="7"/>
      <c r="AG498" s="398"/>
      <c r="AH498" s="7"/>
      <c r="AQ498" s="398"/>
      <c r="AR498" s="7"/>
    </row>
    <row r="499" spans="5:44" x14ac:dyDescent="0.2">
      <c r="E499" s="398"/>
      <c r="F499" s="7"/>
      <c r="P499" s="398"/>
      <c r="Q499" s="7"/>
      <c r="Y499" s="398"/>
      <c r="Z499" s="7"/>
      <c r="AG499" s="398"/>
      <c r="AH499" s="7"/>
      <c r="AQ499" s="398"/>
      <c r="AR499" s="7"/>
    </row>
    <row r="500" spans="5:44" x14ac:dyDescent="0.2">
      <c r="E500" s="398"/>
      <c r="F500" s="7"/>
      <c r="P500" s="398"/>
      <c r="Q500" s="7"/>
      <c r="Y500" s="398"/>
      <c r="Z500" s="7"/>
      <c r="AG500" s="398"/>
      <c r="AH500" s="7"/>
      <c r="AQ500" s="398"/>
      <c r="AR500" s="7"/>
    </row>
    <row r="501" spans="5:44" x14ac:dyDescent="0.2">
      <c r="E501" s="398"/>
      <c r="F501" s="7"/>
      <c r="P501" s="398"/>
      <c r="Q501" s="7"/>
      <c r="Y501" s="398"/>
      <c r="Z501" s="7"/>
      <c r="AG501" s="398"/>
      <c r="AH501" s="7"/>
      <c r="AQ501" s="398"/>
      <c r="AR501" s="7"/>
    </row>
    <row r="502" spans="5:44" x14ac:dyDescent="0.2">
      <c r="E502" s="398"/>
      <c r="F502" s="7"/>
      <c r="P502" s="398"/>
      <c r="Q502" s="7"/>
      <c r="Y502" s="398"/>
      <c r="Z502" s="7"/>
      <c r="AG502" s="398"/>
      <c r="AH502" s="7"/>
      <c r="AQ502" s="398"/>
      <c r="AR502" s="7"/>
    </row>
    <row r="503" spans="5:44" x14ac:dyDescent="0.2">
      <c r="E503" s="398"/>
      <c r="F503" s="7"/>
      <c r="P503" s="398"/>
      <c r="Q503" s="7"/>
      <c r="Y503" s="398"/>
      <c r="Z503" s="7"/>
      <c r="AG503" s="398"/>
      <c r="AH503" s="7"/>
      <c r="AQ503" s="398"/>
      <c r="AR503" s="7"/>
    </row>
    <row r="504" spans="5:44" x14ac:dyDescent="0.2">
      <c r="E504" s="398"/>
      <c r="F504" s="7"/>
      <c r="P504" s="398"/>
      <c r="Q504" s="7"/>
      <c r="Y504" s="398"/>
      <c r="Z504" s="7"/>
      <c r="AG504" s="398"/>
      <c r="AH504" s="7"/>
      <c r="AQ504" s="398"/>
      <c r="AR504" s="7"/>
    </row>
    <row r="505" spans="5:44" x14ac:dyDescent="0.2">
      <c r="E505" s="398"/>
      <c r="F505" s="7"/>
      <c r="P505" s="398"/>
      <c r="Q505" s="7"/>
      <c r="Y505" s="398"/>
      <c r="Z505" s="7"/>
      <c r="AG505" s="398"/>
      <c r="AH505" s="7"/>
      <c r="AQ505" s="398"/>
      <c r="AR505" s="7"/>
    </row>
    <row r="506" spans="5:44" x14ac:dyDescent="0.2">
      <c r="E506" s="398"/>
      <c r="F506" s="7"/>
      <c r="P506" s="398"/>
      <c r="Q506" s="7"/>
      <c r="Y506" s="398"/>
      <c r="Z506" s="7"/>
      <c r="AG506" s="398"/>
      <c r="AH506" s="7"/>
      <c r="AQ506" s="398"/>
      <c r="AR506" s="7"/>
    </row>
    <row r="507" spans="5:44" x14ac:dyDescent="0.2">
      <c r="E507" s="398"/>
      <c r="F507" s="7"/>
      <c r="P507" s="398"/>
      <c r="Q507" s="7"/>
      <c r="Y507" s="398"/>
      <c r="Z507" s="7"/>
      <c r="AG507" s="398"/>
      <c r="AH507" s="7"/>
      <c r="AQ507" s="398"/>
      <c r="AR507" s="7"/>
    </row>
    <row r="508" spans="5:44" x14ac:dyDescent="0.2">
      <c r="E508" s="398"/>
      <c r="F508" s="7"/>
      <c r="P508" s="398"/>
      <c r="Q508" s="7"/>
      <c r="Y508" s="398"/>
      <c r="Z508" s="7"/>
      <c r="AG508" s="398"/>
      <c r="AH508" s="7"/>
      <c r="AQ508" s="398"/>
      <c r="AR508" s="7"/>
    </row>
    <row r="509" spans="5:44" x14ac:dyDescent="0.2">
      <c r="E509" s="398"/>
      <c r="F509" s="7"/>
      <c r="P509" s="398"/>
      <c r="Q509" s="7"/>
      <c r="Y509" s="398"/>
      <c r="Z509" s="7"/>
      <c r="AG509" s="398"/>
      <c r="AH509" s="7"/>
      <c r="AQ509" s="398"/>
      <c r="AR509" s="7"/>
    </row>
    <row r="510" spans="5:44" x14ac:dyDescent="0.2">
      <c r="E510" s="398"/>
      <c r="F510" s="7"/>
      <c r="P510" s="398"/>
      <c r="Q510" s="7"/>
      <c r="Y510" s="398"/>
      <c r="Z510" s="7"/>
      <c r="AG510" s="398"/>
      <c r="AH510" s="7"/>
      <c r="AQ510" s="398"/>
      <c r="AR510" s="7"/>
    </row>
    <row r="511" spans="5:44" x14ac:dyDescent="0.2">
      <c r="E511" s="398"/>
      <c r="F511" s="7"/>
      <c r="P511" s="398"/>
      <c r="Q511" s="7"/>
      <c r="Y511" s="398"/>
      <c r="Z511" s="7"/>
      <c r="AG511" s="398"/>
      <c r="AH511" s="7"/>
      <c r="AQ511" s="398"/>
      <c r="AR511" s="7"/>
    </row>
    <row r="512" spans="5:44" x14ac:dyDescent="0.2">
      <c r="E512" s="398"/>
      <c r="F512" s="7"/>
      <c r="P512" s="398"/>
      <c r="Q512" s="7"/>
      <c r="Y512" s="398"/>
      <c r="Z512" s="7"/>
      <c r="AG512" s="398"/>
      <c r="AH512" s="7"/>
      <c r="AQ512" s="398"/>
      <c r="AR512" s="7"/>
    </row>
    <row r="513" spans="5:44" x14ac:dyDescent="0.2">
      <c r="E513" s="398"/>
      <c r="F513" s="7"/>
      <c r="P513" s="398"/>
      <c r="Q513" s="7"/>
      <c r="Y513" s="398"/>
      <c r="Z513" s="7"/>
      <c r="AG513" s="398"/>
      <c r="AH513" s="7"/>
      <c r="AQ513" s="398"/>
      <c r="AR513" s="7"/>
    </row>
    <row r="514" spans="5:44" x14ac:dyDescent="0.2">
      <c r="E514" s="398"/>
      <c r="F514" s="7"/>
      <c r="P514" s="398"/>
      <c r="Q514" s="7"/>
      <c r="Y514" s="398"/>
      <c r="Z514" s="7"/>
      <c r="AG514" s="398"/>
      <c r="AH514" s="7"/>
      <c r="AQ514" s="398"/>
      <c r="AR514" s="7"/>
    </row>
    <row r="515" spans="5:44" x14ac:dyDescent="0.2">
      <c r="E515" s="398"/>
      <c r="F515" s="7"/>
      <c r="P515" s="398"/>
      <c r="Q515" s="7"/>
      <c r="Y515" s="398"/>
      <c r="Z515" s="7"/>
      <c r="AG515" s="398"/>
      <c r="AH515" s="7"/>
      <c r="AQ515" s="398"/>
      <c r="AR515" s="7"/>
    </row>
    <row r="516" spans="5:44" x14ac:dyDescent="0.2">
      <c r="E516" s="398"/>
      <c r="F516" s="7"/>
      <c r="P516" s="398"/>
      <c r="Q516" s="7"/>
      <c r="Y516" s="398"/>
      <c r="Z516" s="7"/>
      <c r="AG516" s="398"/>
      <c r="AH516" s="7"/>
      <c r="AQ516" s="398"/>
      <c r="AR516" s="7"/>
    </row>
    <row r="517" spans="5:44" x14ac:dyDescent="0.2">
      <c r="E517" s="398"/>
      <c r="F517" s="7"/>
      <c r="P517" s="398"/>
      <c r="Q517" s="7"/>
      <c r="Y517" s="398"/>
      <c r="Z517" s="7"/>
      <c r="AG517" s="398"/>
      <c r="AH517" s="7"/>
      <c r="AQ517" s="398"/>
      <c r="AR517" s="7"/>
    </row>
    <row r="518" spans="5:44" x14ac:dyDescent="0.2">
      <c r="E518" s="398"/>
      <c r="F518" s="7"/>
      <c r="P518" s="398"/>
      <c r="Q518" s="7"/>
      <c r="Y518" s="398"/>
      <c r="Z518" s="7"/>
      <c r="AG518" s="398"/>
      <c r="AH518" s="7"/>
      <c r="AQ518" s="398"/>
      <c r="AR518" s="7"/>
    </row>
    <row r="519" spans="5:44" x14ac:dyDescent="0.2">
      <c r="E519" s="398"/>
      <c r="F519" s="7"/>
      <c r="P519" s="398"/>
      <c r="Q519" s="7"/>
      <c r="Y519" s="398"/>
      <c r="Z519" s="7"/>
      <c r="AG519" s="398"/>
      <c r="AH519" s="7"/>
      <c r="AQ519" s="398"/>
      <c r="AR519" s="7"/>
    </row>
    <row r="520" spans="5:44" x14ac:dyDescent="0.2">
      <c r="E520" s="398"/>
      <c r="F520" s="7"/>
      <c r="P520" s="398"/>
      <c r="Q520" s="7"/>
      <c r="Y520" s="398"/>
      <c r="Z520" s="7"/>
      <c r="AG520" s="398"/>
      <c r="AH520" s="7"/>
      <c r="AQ520" s="398"/>
      <c r="AR520" s="7"/>
    </row>
    <row r="521" spans="5:44" x14ac:dyDescent="0.2">
      <c r="E521" s="398"/>
      <c r="F521" s="7"/>
      <c r="P521" s="398"/>
      <c r="Q521" s="7"/>
      <c r="Y521" s="398"/>
      <c r="Z521" s="7"/>
      <c r="AG521" s="398"/>
      <c r="AH521" s="7"/>
      <c r="AQ521" s="398"/>
      <c r="AR521" s="7"/>
    </row>
    <row r="522" spans="5:44" x14ac:dyDescent="0.2">
      <c r="E522" s="398"/>
      <c r="F522" s="7"/>
      <c r="P522" s="398"/>
      <c r="Q522" s="7"/>
      <c r="Y522" s="398"/>
      <c r="Z522" s="7"/>
      <c r="AG522" s="398"/>
      <c r="AH522" s="7"/>
      <c r="AQ522" s="398"/>
      <c r="AR522" s="7"/>
    </row>
    <row r="523" spans="5:44" x14ac:dyDescent="0.2">
      <c r="E523" s="398"/>
      <c r="F523" s="7"/>
      <c r="P523" s="398"/>
      <c r="Q523" s="7"/>
      <c r="Y523" s="398"/>
      <c r="Z523" s="7"/>
      <c r="AG523" s="398"/>
      <c r="AH523" s="7"/>
      <c r="AQ523" s="398"/>
      <c r="AR523" s="7"/>
    </row>
    <row r="524" spans="5:44" x14ac:dyDescent="0.2">
      <c r="E524" s="398"/>
      <c r="F524" s="7"/>
      <c r="P524" s="398"/>
      <c r="Q524" s="7"/>
      <c r="Y524" s="398"/>
      <c r="Z524" s="7"/>
      <c r="AG524" s="398"/>
      <c r="AH524" s="7"/>
      <c r="AQ524" s="398"/>
      <c r="AR524" s="7"/>
    </row>
    <row r="525" spans="5:44" x14ac:dyDescent="0.2">
      <c r="E525" s="398"/>
      <c r="F525" s="7"/>
      <c r="P525" s="398"/>
      <c r="Q525" s="7"/>
      <c r="Y525" s="398"/>
      <c r="Z525" s="7"/>
      <c r="AG525" s="398"/>
      <c r="AH525" s="7"/>
      <c r="AQ525" s="398"/>
      <c r="AR525" s="7"/>
    </row>
    <row r="526" spans="5:44" x14ac:dyDescent="0.2">
      <c r="E526" s="398"/>
      <c r="F526" s="7"/>
      <c r="P526" s="398"/>
      <c r="Q526" s="7"/>
      <c r="Y526" s="398"/>
      <c r="Z526" s="7"/>
      <c r="AG526" s="398"/>
      <c r="AH526" s="7"/>
      <c r="AQ526" s="398"/>
      <c r="AR526" s="7"/>
    </row>
    <row r="527" spans="5:44" x14ac:dyDescent="0.2">
      <c r="E527" s="398"/>
      <c r="F527" s="7"/>
      <c r="P527" s="398"/>
      <c r="Q527" s="7"/>
      <c r="Y527" s="398"/>
      <c r="Z527" s="7"/>
      <c r="AG527" s="398"/>
      <c r="AH527" s="7"/>
      <c r="AQ527" s="398"/>
      <c r="AR527" s="7"/>
    </row>
    <row r="528" spans="5:44" x14ac:dyDescent="0.2">
      <c r="E528" s="398"/>
      <c r="F528" s="7"/>
      <c r="P528" s="398"/>
      <c r="Q528" s="7"/>
      <c r="Y528" s="398"/>
      <c r="Z528" s="7"/>
      <c r="AG528" s="398"/>
      <c r="AH528" s="7"/>
      <c r="AQ528" s="398"/>
      <c r="AR528" s="7"/>
    </row>
    <row r="529" spans="5:44" x14ac:dyDescent="0.2">
      <c r="E529" s="398"/>
      <c r="F529" s="7"/>
      <c r="P529" s="398"/>
      <c r="Q529" s="7"/>
      <c r="Y529" s="398"/>
      <c r="Z529" s="7"/>
      <c r="AG529" s="398"/>
      <c r="AH529" s="7"/>
      <c r="AQ529" s="398"/>
      <c r="AR529" s="7"/>
    </row>
    <row r="530" spans="5:44" x14ac:dyDescent="0.2">
      <c r="E530" s="398"/>
      <c r="F530" s="7"/>
      <c r="P530" s="398"/>
      <c r="Q530" s="7"/>
      <c r="Y530" s="398"/>
      <c r="Z530" s="7"/>
      <c r="AG530" s="398"/>
      <c r="AH530" s="7"/>
      <c r="AQ530" s="398"/>
      <c r="AR530" s="7"/>
    </row>
    <row r="531" spans="5:44" x14ac:dyDescent="0.2">
      <c r="E531" s="398"/>
      <c r="F531" s="7"/>
      <c r="P531" s="398"/>
      <c r="Q531" s="7"/>
      <c r="Y531" s="398"/>
      <c r="Z531" s="7"/>
      <c r="AG531" s="398"/>
      <c r="AH531" s="7"/>
      <c r="AQ531" s="398"/>
      <c r="AR531" s="7"/>
    </row>
    <row r="532" spans="5:44" x14ac:dyDescent="0.2">
      <c r="E532" s="398"/>
      <c r="F532" s="7"/>
      <c r="P532" s="398"/>
      <c r="Q532" s="7"/>
      <c r="Y532" s="398"/>
      <c r="Z532" s="7"/>
      <c r="AG532" s="398"/>
      <c r="AH532" s="7"/>
      <c r="AQ532" s="398"/>
      <c r="AR532" s="7"/>
    </row>
    <row r="533" spans="5:44" x14ac:dyDescent="0.2">
      <c r="E533" s="398"/>
      <c r="F533" s="7"/>
      <c r="P533" s="398"/>
      <c r="Q533" s="7"/>
      <c r="Y533" s="398"/>
      <c r="Z533" s="7"/>
      <c r="AG533" s="398"/>
      <c r="AH533" s="7"/>
      <c r="AQ533" s="398"/>
      <c r="AR533" s="7"/>
    </row>
    <row r="534" spans="5:44" x14ac:dyDescent="0.2">
      <c r="E534" s="398"/>
      <c r="F534" s="7"/>
      <c r="P534" s="398"/>
      <c r="Q534" s="7"/>
      <c r="Y534" s="398"/>
      <c r="Z534" s="7"/>
      <c r="AG534" s="398"/>
      <c r="AH534" s="7"/>
      <c r="AQ534" s="398"/>
      <c r="AR534" s="7"/>
    </row>
    <row r="535" spans="5:44" x14ac:dyDescent="0.2">
      <c r="E535" s="398"/>
      <c r="F535" s="7"/>
      <c r="P535" s="398"/>
      <c r="Q535" s="7"/>
      <c r="Y535" s="398"/>
      <c r="Z535" s="7"/>
      <c r="AG535" s="398"/>
      <c r="AH535" s="7"/>
      <c r="AQ535" s="398"/>
      <c r="AR535" s="7"/>
    </row>
    <row r="536" spans="5:44" x14ac:dyDescent="0.2">
      <c r="E536" s="398"/>
      <c r="F536" s="7"/>
      <c r="P536" s="398"/>
      <c r="Q536" s="7"/>
      <c r="Y536" s="398"/>
      <c r="Z536" s="7"/>
      <c r="AG536" s="398"/>
      <c r="AH536" s="7"/>
      <c r="AQ536" s="398"/>
      <c r="AR536" s="7"/>
    </row>
    <row r="537" spans="5:44" x14ac:dyDescent="0.2">
      <c r="E537" s="398"/>
      <c r="F537" s="7"/>
      <c r="P537" s="398"/>
      <c r="Q537" s="7"/>
      <c r="Y537" s="398"/>
      <c r="Z537" s="7"/>
      <c r="AG537" s="398"/>
      <c r="AH537" s="7"/>
      <c r="AQ537" s="398"/>
      <c r="AR537" s="7"/>
    </row>
    <row r="538" spans="5:44" x14ac:dyDescent="0.2">
      <c r="E538" s="398"/>
      <c r="F538" s="7"/>
      <c r="P538" s="398"/>
      <c r="Q538" s="7"/>
      <c r="Y538" s="398"/>
      <c r="Z538" s="7"/>
      <c r="AG538" s="398"/>
      <c r="AH538" s="7"/>
      <c r="AQ538" s="398"/>
      <c r="AR538" s="7"/>
    </row>
    <row r="539" spans="5:44" x14ac:dyDescent="0.2">
      <c r="E539" s="398"/>
      <c r="F539" s="7"/>
      <c r="P539" s="398"/>
      <c r="Q539" s="7"/>
      <c r="Y539" s="398"/>
      <c r="Z539" s="7"/>
      <c r="AG539" s="398"/>
      <c r="AH539" s="7"/>
      <c r="AQ539" s="398"/>
      <c r="AR539" s="7"/>
    </row>
    <row r="540" spans="5:44" x14ac:dyDescent="0.2">
      <c r="E540" s="398"/>
      <c r="F540" s="7"/>
      <c r="P540" s="398"/>
      <c r="Q540" s="7"/>
      <c r="Y540" s="398"/>
      <c r="Z540" s="7"/>
      <c r="AG540" s="398"/>
      <c r="AH540" s="7"/>
      <c r="AQ540" s="398"/>
      <c r="AR540" s="7"/>
    </row>
    <row r="541" spans="5:44" x14ac:dyDescent="0.2">
      <c r="E541" s="398"/>
      <c r="F541" s="7"/>
      <c r="P541" s="398"/>
      <c r="Q541" s="7"/>
      <c r="Y541" s="398"/>
      <c r="Z541" s="7"/>
      <c r="AG541" s="398"/>
      <c r="AH541" s="7"/>
      <c r="AQ541" s="398"/>
      <c r="AR541" s="7"/>
    </row>
    <row r="542" spans="5:44" x14ac:dyDescent="0.2">
      <c r="E542" s="398"/>
      <c r="F542" s="7"/>
      <c r="P542" s="398"/>
      <c r="Q542" s="7"/>
      <c r="Y542" s="398"/>
      <c r="Z542" s="7"/>
      <c r="AG542" s="398"/>
      <c r="AH542" s="7"/>
      <c r="AQ542" s="398"/>
      <c r="AR542" s="7"/>
    </row>
    <row r="543" spans="5:44" x14ac:dyDescent="0.2">
      <c r="E543" s="398"/>
      <c r="F543" s="7"/>
      <c r="P543" s="398"/>
      <c r="Q543" s="7"/>
      <c r="Y543" s="398"/>
      <c r="Z543" s="7"/>
      <c r="AG543" s="398"/>
      <c r="AH543" s="7"/>
      <c r="AQ543" s="398"/>
      <c r="AR543" s="7"/>
    </row>
    <row r="544" spans="5:44" x14ac:dyDescent="0.2">
      <c r="E544" s="398"/>
      <c r="F544" s="7"/>
      <c r="P544" s="398"/>
      <c r="Q544" s="7"/>
      <c r="Y544" s="398"/>
      <c r="Z544" s="7"/>
      <c r="AG544" s="398"/>
      <c r="AH544" s="7"/>
      <c r="AQ544" s="398"/>
      <c r="AR544" s="7"/>
    </row>
    <row r="545" spans="5:44" x14ac:dyDescent="0.2">
      <c r="E545" s="398"/>
      <c r="F545" s="7"/>
      <c r="P545" s="398"/>
      <c r="Q545" s="7"/>
      <c r="Y545" s="398"/>
      <c r="Z545" s="7"/>
      <c r="AG545" s="398"/>
      <c r="AH545" s="7"/>
      <c r="AQ545" s="398"/>
      <c r="AR545" s="7"/>
    </row>
    <row r="546" spans="5:44" x14ac:dyDescent="0.2">
      <c r="E546" s="398"/>
      <c r="F546" s="7"/>
      <c r="P546" s="398"/>
      <c r="Q546" s="7"/>
      <c r="Y546" s="398"/>
      <c r="Z546" s="7"/>
      <c r="AG546" s="398"/>
      <c r="AH546" s="7"/>
      <c r="AQ546" s="398"/>
      <c r="AR546" s="7"/>
    </row>
    <row r="547" spans="5:44" x14ac:dyDescent="0.2">
      <c r="E547" s="398"/>
      <c r="F547" s="7"/>
      <c r="P547" s="398"/>
      <c r="Q547" s="7"/>
      <c r="Y547" s="398"/>
      <c r="Z547" s="7"/>
      <c r="AG547" s="398"/>
      <c r="AH547" s="7"/>
      <c r="AQ547" s="398"/>
      <c r="AR547" s="7"/>
    </row>
    <row r="548" spans="5:44" x14ac:dyDescent="0.2">
      <c r="E548" s="398"/>
      <c r="F548" s="7"/>
      <c r="P548" s="398"/>
      <c r="Q548" s="7"/>
      <c r="Y548" s="398"/>
      <c r="Z548" s="7"/>
      <c r="AG548" s="398"/>
      <c r="AH548" s="7"/>
      <c r="AQ548" s="398"/>
      <c r="AR548" s="7"/>
    </row>
    <row r="549" spans="5:44" x14ac:dyDescent="0.2">
      <c r="E549" s="398"/>
      <c r="F549" s="7"/>
      <c r="P549" s="398"/>
      <c r="Q549" s="7"/>
      <c r="Y549" s="398"/>
      <c r="Z549" s="7"/>
      <c r="AG549" s="398"/>
      <c r="AH549" s="7"/>
      <c r="AQ549" s="398"/>
      <c r="AR549" s="7"/>
    </row>
    <row r="550" spans="5:44" x14ac:dyDescent="0.2">
      <c r="E550" s="398"/>
      <c r="F550" s="7"/>
      <c r="P550" s="398"/>
      <c r="Q550" s="7"/>
      <c r="Y550" s="398"/>
      <c r="Z550" s="7"/>
      <c r="AG550" s="398"/>
      <c r="AH550" s="7"/>
      <c r="AQ550" s="398"/>
      <c r="AR550" s="7"/>
    </row>
    <row r="551" spans="5:44" x14ac:dyDescent="0.2">
      <c r="E551" s="398"/>
      <c r="F551" s="7"/>
      <c r="P551" s="398"/>
      <c r="Q551" s="7"/>
      <c r="Y551" s="398"/>
      <c r="Z551" s="7"/>
      <c r="AG551" s="398"/>
      <c r="AH551" s="7"/>
      <c r="AQ551" s="398"/>
      <c r="AR551" s="7"/>
    </row>
    <row r="552" spans="5:44" x14ac:dyDescent="0.2">
      <c r="E552" s="398"/>
      <c r="F552" s="7"/>
      <c r="P552" s="398"/>
      <c r="Q552" s="7"/>
      <c r="Y552" s="398"/>
      <c r="Z552" s="7"/>
      <c r="AG552" s="398"/>
      <c r="AH552" s="7"/>
      <c r="AQ552" s="398"/>
      <c r="AR552" s="7"/>
    </row>
    <row r="553" spans="5:44" x14ac:dyDescent="0.2">
      <c r="E553" s="398"/>
      <c r="F553" s="7"/>
      <c r="P553" s="398"/>
      <c r="Q553" s="7"/>
      <c r="Y553" s="398"/>
      <c r="Z553" s="7"/>
      <c r="AG553" s="398"/>
      <c r="AH553" s="7"/>
      <c r="AQ553" s="398"/>
      <c r="AR553" s="7"/>
    </row>
    <row r="554" spans="5:44" x14ac:dyDescent="0.2">
      <c r="E554" s="398"/>
      <c r="F554" s="7"/>
      <c r="P554" s="398"/>
      <c r="Q554" s="7"/>
      <c r="Y554" s="398"/>
      <c r="Z554" s="7"/>
      <c r="AG554" s="398"/>
      <c r="AH554" s="7"/>
      <c r="AQ554" s="398"/>
      <c r="AR554" s="7"/>
    </row>
    <row r="555" spans="5:44" x14ac:dyDescent="0.2">
      <c r="E555" s="398"/>
      <c r="F555" s="7"/>
      <c r="P555" s="398"/>
      <c r="Q555" s="7"/>
      <c r="Y555" s="398"/>
      <c r="Z555" s="7"/>
      <c r="AG555" s="398"/>
      <c r="AH555" s="7"/>
      <c r="AQ555" s="398"/>
      <c r="AR555" s="7"/>
    </row>
    <row r="556" spans="5:44" x14ac:dyDescent="0.2">
      <c r="E556" s="398"/>
      <c r="F556" s="7"/>
      <c r="P556" s="398"/>
      <c r="Q556" s="7"/>
      <c r="Y556" s="398"/>
      <c r="Z556" s="7"/>
      <c r="AG556" s="398"/>
      <c r="AH556" s="7"/>
      <c r="AQ556" s="398"/>
      <c r="AR556" s="7"/>
    </row>
    <row r="557" spans="5:44" x14ac:dyDescent="0.2">
      <c r="E557" s="398"/>
      <c r="F557" s="7"/>
      <c r="P557" s="398"/>
      <c r="Q557" s="7"/>
      <c r="Y557" s="398"/>
      <c r="Z557" s="7"/>
      <c r="AG557" s="398"/>
      <c r="AH557" s="7"/>
      <c r="AQ557" s="398"/>
      <c r="AR557" s="7"/>
    </row>
    <row r="558" spans="5:44" x14ac:dyDescent="0.2">
      <c r="E558" s="398"/>
      <c r="F558" s="7"/>
      <c r="P558" s="398"/>
      <c r="Q558" s="7"/>
      <c r="Y558" s="398"/>
      <c r="Z558" s="7"/>
      <c r="AG558" s="398"/>
      <c r="AH558" s="7"/>
      <c r="AQ558" s="398"/>
      <c r="AR558" s="7"/>
    </row>
    <row r="559" spans="5:44" x14ac:dyDescent="0.2">
      <c r="E559" s="398"/>
      <c r="F559" s="7"/>
      <c r="P559" s="398"/>
      <c r="Q559" s="7"/>
      <c r="Y559" s="398"/>
      <c r="Z559" s="7"/>
      <c r="AG559" s="398"/>
      <c r="AH559" s="7"/>
      <c r="AQ559" s="398"/>
      <c r="AR559" s="7"/>
    </row>
    <row r="560" spans="5:44" x14ac:dyDescent="0.2">
      <c r="E560" s="398"/>
      <c r="F560" s="7"/>
      <c r="P560" s="398"/>
      <c r="Q560" s="7"/>
      <c r="Y560" s="398"/>
      <c r="Z560" s="7"/>
      <c r="AG560" s="398"/>
      <c r="AH560" s="7"/>
      <c r="AQ560" s="398"/>
      <c r="AR560" s="7"/>
    </row>
    <row r="561" spans="5:44" x14ac:dyDescent="0.2">
      <c r="E561" s="398"/>
      <c r="F561" s="7"/>
      <c r="P561" s="398"/>
      <c r="Q561" s="7"/>
      <c r="Y561" s="398"/>
      <c r="Z561" s="7"/>
      <c r="AG561" s="398"/>
      <c r="AH561" s="7"/>
      <c r="AQ561" s="398"/>
      <c r="AR561" s="7"/>
    </row>
    <row r="562" spans="5:44" x14ac:dyDescent="0.2">
      <c r="E562" s="398"/>
      <c r="F562" s="7"/>
      <c r="P562" s="398"/>
      <c r="Q562" s="7"/>
      <c r="Y562" s="398"/>
      <c r="Z562" s="7"/>
      <c r="AG562" s="398"/>
      <c r="AH562" s="7"/>
      <c r="AQ562" s="398"/>
      <c r="AR562" s="7"/>
    </row>
    <row r="563" spans="5:44" x14ac:dyDescent="0.2">
      <c r="E563" s="398"/>
      <c r="F563" s="7"/>
      <c r="P563" s="398"/>
      <c r="Q563" s="7"/>
      <c r="Y563" s="398"/>
      <c r="Z563" s="7"/>
      <c r="AG563" s="398"/>
      <c r="AH563" s="7"/>
      <c r="AQ563" s="398"/>
      <c r="AR563" s="7"/>
    </row>
    <row r="564" spans="5:44" x14ac:dyDescent="0.2">
      <c r="E564" s="398"/>
      <c r="F564" s="7"/>
      <c r="P564" s="398"/>
      <c r="Q564" s="7"/>
      <c r="Y564" s="398"/>
      <c r="Z564" s="7"/>
      <c r="AG564" s="398"/>
      <c r="AH564" s="7"/>
      <c r="AQ564" s="398"/>
      <c r="AR564" s="7"/>
    </row>
    <row r="565" spans="5:44" x14ac:dyDescent="0.2">
      <c r="E565" s="398"/>
      <c r="F565" s="7"/>
      <c r="P565" s="398"/>
      <c r="Q565" s="7"/>
      <c r="Y565" s="398"/>
      <c r="Z565" s="7"/>
      <c r="AG565" s="398"/>
      <c r="AH565" s="7"/>
      <c r="AQ565" s="398"/>
      <c r="AR565" s="7"/>
    </row>
    <row r="566" spans="5:44" x14ac:dyDescent="0.2">
      <c r="E566" s="398"/>
      <c r="F566" s="7"/>
      <c r="P566" s="398"/>
      <c r="Q566" s="7"/>
      <c r="Y566" s="398"/>
      <c r="Z566" s="7"/>
      <c r="AG566" s="398"/>
      <c r="AH566" s="7"/>
      <c r="AQ566" s="398"/>
      <c r="AR566" s="7"/>
    </row>
    <row r="567" spans="5:44" x14ac:dyDescent="0.2">
      <c r="E567" s="398"/>
      <c r="F567" s="7"/>
      <c r="P567" s="398"/>
      <c r="Q567" s="7"/>
      <c r="Y567" s="398"/>
      <c r="Z567" s="7"/>
      <c r="AG567" s="398"/>
      <c r="AH567" s="7"/>
      <c r="AQ567" s="398"/>
      <c r="AR567" s="7"/>
    </row>
    <row r="568" spans="5:44" x14ac:dyDescent="0.2">
      <c r="E568" s="398"/>
      <c r="F568" s="7"/>
      <c r="P568" s="398"/>
      <c r="Q568" s="7"/>
      <c r="Y568" s="398"/>
      <c r="Z568" s="7"/>
      <c r="AG568" s="398"/>
      <c r="AH568" s="7"/>
      <c r="AQ568" s="398"/>
      <c r="AR568" s="7"/>
    </row>
    <row r="569" spans="5:44" x14ac:dyDescent="0.2">
      <c r="E569" s="398"/>
      <c r="F569" s="7"/>
      <c r="P569" s="398"/>
      <c r="Q569" s="7"/>
      <c r="Y569" s="398"/>
      <c r="Z569" s="7"/>
      <c r="AG569" s="398"/>
      <c r="AH569" s="7"/>
      <c r="AQ569" s="398"/>
      <c r="AR569" s="7"/>
    </row>
    <row r="570" spans="5:44" x14ac:dyDescent="0.2">
      <c r="E570" s="398"/>
      <c r="F570" s="7"/>
      <c r="P570" s="398"/>
      <c r="Q570" s="7"/>
      <c r="Y570" s="398"/>
      <c r="Z570" s="7"/>
      <c r="AG570" s="398"/>
      <c r="AH570" s="7"/>
      <c r="AQ570" s="398"/>
      <c r="AR570" s="7"/>
    </row>
    <row r="571" spans="5:44" x14ac:dyDescent="0.2">
      <c r="E571" s="398"/>
      <c r="F571" s="7"/>
      <c r="P571" s="398"/>
      <c r="Q571" s="7"/>
      <c r="Y571" s="398"/>
      <c r="Z571" s="7"/>
      <c r="AG571" s="398"/>
      <c r="AH571" s="7"/>
      <c r="AQ571" s="398"/>
      <c r="AR571" s="7"/>
    </row>
    <row r="572" spans="5:44" x14ac:dyDescent="0.2">
      <c r="E572" s="398"/>
      <c r="F572" s="7"/>
      <c r="P572" s="398"/>
      <c r="Q572" s="7"/>
      <c r="Y572" s="398"/>
      <c r="Z572" s="7"/>
      <c r="AG572" s="398"/>
      <c r="AH572" s="7"/>
      <c r="AQ572" s="398"/>
      <c r="AR572" s="7"/>
    </row>
    <row r="573" spans="5:44" x14ac:dyDescent="0.2">
      <c r="E573" s="398"/>
      <c r="F573" s="7"/>
      <c r="P573" s="398"/>
      <c r="Q573" s="7"/>
      <c r="Y573" s="398"/>
      <c r="Z573" s="7"/>
      <c r="AG573" s="398"/>
      <c r="AH573" s="7"/>
      <c r="AQ573" s="398"/>
      <c r="AR573" s="7"/>
    </row>
    <row r="574" spans="5:44" x14ac:dyDescent="0.2">
      <c r="E574" s="398"/>
      <c r="F574" s="7"/>
      <c r="P574" s="398"/>
      <c r="Q574" s="7"/>
      <c r="Y574" s="398"/>
      <c r="Z574" s="7"/>
      <c r="AG574" s="398"/>
      <c r="AH574" s="7"/>
      <c r="AQ574" s="398"/>
      <c r="AR574" s="7"/>
    </row>
    <row r="575" spans="5:44" x14ac:dyDescent="0.2">
      <c r="E575" s="398"/>
      <c r="F575" s="7"/>
      <c r="P575" s="398"/>
      <c r="Q575" s="7"/>
      <c r="Y575" s="398"/>
      <c r="Z575" s="7"/>
      <c r="AG575" s="398"/>
      <c r="AH575" s="7"/>
      <c r="AQ575" s="398"/>
      <c r="AR575" s="7"/>
    </row>
    <row r="576" spans="5:44" x14ac:dyDescent="0.2">
      <c r="E576" s="398"/>
      <c r="F576" s="7"/>
      <c r="P576" s="398"/>
      <c r="Q576" s="7"/>
      <c r="Y576" s="398"/>
      <c r="Z576" s="7"/>
      <c r="AG576" s="398"/>
      <c r="AH576" s="7"/>
      <c r="AQ576" s="398"/>
      <c r="AR576" s="7"/>
    </row>
    <row r="577" spans="5:44" x14ac:dyDescent="0.2">
      <c r="E577" s="398"/>
      <c r="F577" s="7"/>
      <c r="P577" s="398"/>
      <c r="Q577" s="7"/>
      <c r="Y577" s="398"/>
      <c r="Z577" s="7"/>
      <c r="AG577" s="398"/>
      <c r="AH577" s="7"/>
      <c r="AQ577" s="398"/>
      <c r="AR577" s="7"/>
    </row>
    <row r="578" spans="5:44" x14ac:dyDescent="0.2">
      <c r="E578" s="398"/>
      <c r="F578" s="7"/>
      <c r="P578" s="398"/>
      <c r="Q578" s="7"/>
      <c r="Y578" s="398"/>
      <c r="Z578" s="7"/>
      <c r="AG578" s="398"/>
      <c r="AH578" s="7"/>
      <c r="AQ578" s="398"/>
      <c r="AR578" s="7"/>
    </row>
    <row r="579" spans="5:44" x14ac:dyDescent="0.2">
      <c r="E579" s="398"/>
      <c r="F579" s="7"/>
      <c r="P579" s="398"/>
      <c r="Q579" s="7"/>
      <c r="Y579" s="398"/>
      <c r="Z579" s="7"/>
      <c r="AG579" s="398"/>
      <c r="AH579" s="7"/>
      <c r="AQ579" s="398"/>
      <c r="AR579" s="7"/>
    </row>
    <row r="580" spans="5:44" x14ac:dyDescent="0.2">
      <c r="E580" s="398"/>
      <c r="F580" s="7"/>
      <c r="P580" s="398"/>
      <c r="Q580" s="7"/>
      <c r="Y580" s="398"/>
      <c r="Z580" s="7"/>
      <c r="AG580" s="398"/>
      <c r="AH580" s="7"/>
      <c r="AQ580" s="398"/>
      <c r="AR580" s="7"/>
    </row>
    <row r="581" spans="5:44" x14ac:dyDescent="0.2">
      <c r="E581" s="398"/>
      <c r="F581" s="7"/>
      <c r="P581" s="398"/>
      <c r="Q581" s="7"/>
      <c r="Y581" s="398"/>
      <c r="Z581" s="7"/>
      <c r="AG581" s="398"/>
      <c r="AH581" s="7"/>
      <c r="AQ581" s="398"/>
      <c r="AR581" s="7"/>
    </row>
    <row r="582" spans="5:44" x14ac:dyDescent="0.2">
      <c r="E582" s="398"/>
      <c r="F582" s="7"/>
      <c r="P582" s="398"/>
      <c r="Q582" s="7"/>
      <c r="Y582" s="398"/>
      <c r="Z582" s="7"/>
      <c r="AG582" s="398"/>
      <c r="AH582" s="7"/>
      <c r="AQ582" s="398"/>
      <c r="AR582" s="7"/>
    </row>
    <row r="583" spans="5:44" x14ac:dyDescent="0.2">
      <c r="E583" s="398"/>
      <c r="F583" s="7"/>
      <c r="P583" s="398"/>
      <c r="Q583" s="7"/>
      <c r="Y583" s="398"/>
      <c r="Z583" s="7"/>
      <c r="AG583" s="398"/>
      <c r="AH583" s="7"/>
      <c r="AQ583" s="398"/>
      <c r="AR583" s="7"/>
    </row>
    <row r="584" spans="5:44" x14ac:dyDescent="0.2">
      <c r="E584" s="398"/>
      <c r="F584" s="7"/>
      <c r="P584" s="398"/>
      <c r="Q584" s="7"/>
      <c r="Y584" s="398"/>
      <c r="Z584" s="7"/>
      <c r="AG584" s="398"/>
      <c r="AH584" s="7"/>
      <c r="AQ584" s="398"/>
      <c r="AR584" s="7"/>
    </row>
    <row r="585" spans="5:44" x14ac:dyDescent="0.2">
      <c r="E585" s="398"/>
      <c r="F585" s="7"/>
      <c r="P585" s="398"/>
      <c r="Q585" s="7"/>
      <c r="Y585" s="398"/>
      <c r="Z585" s="7"/>
      <c r="AG585" s="398"/>
      <c r="AH585" s="7"/>
      <c r="AQ585" s="398"/>
      <c r="AR585" s="7"/>
    </row>
    <row r="586" spans="5:44" x14ac:dyDescent="0.2">
      <c r="E586" s="398"/>
      <c r="F586" s="7"/>
      <c r="P586" s="398"/>
      <c r="Q586" s="7"/>
      <c r="Y586" s="398"/>
      <c r="Z586" s="7"/>
      <c r="AG586" s="398"/>
      <c r="AH586" s="7"/>
      <c r="AQ586" s="398"/>
      <c r="AR586" s="7"/>
    </row>
    <row r="587" spans="5:44" x14ac:dyDescent="0.2">
      <c r="E587" s="398"/>
      <c r="F587" s="7"/>
      <c r="P587" s="398"/>
      <c r="Q587" s="7"/>
      <c r="Y587" s="398"/>
      <c r="Z587" s="7"/>
      <c r="AG587" s="398"/>
      <c r="AH587" s="7"/>
      <c r="AQ587" s="398"/>
      <c r="AR587" s="7"/>
    </row>
    <row r="588" spans="5:44" x14ac:dyDescent="0.2">
      <c r="E588" s="398"/>
      <c r="F588" s="7"/>
      <c r="P588" s="398"/>
      <c r="Q588" s="7"/>
      <c r="Y588" s="398"/>
      <c r="Z588" s="7"/>
      <c r="AG588" s="398"/>
      <c r="AH588" s="7"/>
      <c r="AQ588" s="398"/>
      <c r="AR588" s="7"/>
    </row>
    <row r="589" spans="5:44" x14ac:dyDescent="0.2">
      <c r="E589" s="398"/>
      <c r="F589" s="7"/>
      <c r="P589" s="398"/>
      <c r="Q589" s="7"/>
      <c r="Y589" s="398"/>
      <c r="Z589" s="7"/>
      <c r="AG589" s="398"/>
      <c r="AH589" s="7"/>
      <c r="AQ589" s="398"/>
      <c r="AR589" s="7"/>
    </row>
    <row r="590" spans="5:44" x14ac:dyDescent="0.2">
      <c r="E590" s="398"/>
      <c r="F590" s="7"/>
      <c r="P590" s="398"/>
      <c r="Q590" s="7"/>
      <c r="Y590" s="398"/>
      <c r="Z590" s="7"/>
      <c r="AG590" s="398"/>
      <c r="AH590" s="7"/>
      <c r="AQ590" s="398"/>
      <c r="AR590" s="7"/>
    </row>
    <row r="591" spans="5:44" x14ac:dyDescent="0.2">
      <c r="E591" s="398"/>
      <c r="F591" s="7"/>
      <c r="P591" s="398"/>
      <c r="Q591" s="7"/>
      <c r="Y591" s="398"/>
      <c r="Z591" s="7"/>
      <c r="AG591" s="398"/>
      <c r="AH591" s="7"/>
      <c r="AQ591" s="398"/>
      <c r="AR591" s="7"/>
    </row>
    <row r="592" spans="5:44" x14ac:dyDescent="0.2">
      <c r="E592" s="398"/>
      <c r="F592" s="7"/>
      <c r="P592" s="398"/>
      <c r="Q592" s="7"/>
      <c r="Y592" s="398"/>
      <c r="Z592" s="7"/>
      <c r="AG592" s="398"/>
      <c r="AH592" s="7"/>
      <c r="AQ592" s="398"/>
      <c r="AR592" s="7"/>
    </row>
    <row r="593" spans="5:44" x14ac:dyDescent="0.2">
      <c r="E593" s="398"/>
      <c r="F593" s="7"/>
      <c r="P593" s="398"/>
      <c r="Q593" s="7"/>
      <c r="Y593" s="398"/>
      <c r="Z593" s="7"/>
      <c r="AG593" s="398"/>
      <c r="AH593" s="7"/>
      <c r="AQ593" s="398"/>
      <c r="AR593" s="7"/>
    </row>
    <row r="594" spans="5:44" x14ac:dyDescent="0.2">
      <c r="E594" s="398"/>
      <c r="F594" s="7"/>
      <c r="P594" s="398"/>
      <c r="Q594" s="7"/>
      <c r="Y594" s="398"/>
      <c r="Z594" s="7"/>
      <c r="AG594" s="398"/>
      <c r="AH594" s="7"/>
      <c r="AQ594" s="398"/>
      <c r="AR594" s="7"/>
    </row>
    <row r="595" spans="5:44" x14ac:dyDescent="0.2">
      <c r="E595" s="398"/>
      <c r="F595" s="7"/>
      <c r="P595" s="398"/>
      <c r="Q595" s="7"/>
      <c r="Y595" s="398"/>
      <c r="Z595" s="7"/>
      <c r="AG595" s="398"/>
      <c r="AH595" s="7"/>
      <c r="AQ595" s="398"/>
      <c r="AR595" s="7"/>
    </row>
    <row r="596" spans="5:44" x14ac:dyDescent="0.2">
      <c r="E596" s="398"/>
      <c r="F596" s="7"/>
      <c r="P596" s="398"/>
      <c r="Q596" s="7"/>
      <c r="Y596" s="398"/>
      <c r="Z596" s="7"/>
      <c r="AG596" s="398"/>
      <c r="AH596" s="7"/>
      <c r="AQ596" s="398"/>
      <c r="AR596" s="7"/>
    </row>
    <row r="597" spans="5:44" x14ac:dyDescent="0.2">
      <c r="E597" s="398"/>
      <c r="F597" s="7"/>
      <c r="P597" s="398"/>
      <c r="Q597" s="7"/>
      <c r="Y597" s="398"/>
      <c r="Z597" s="7"/>
      <c r="AG597" s="398"/>
      <c r="AH597" s="7"/>
      <c r="AQ597" s="398"/>
      <c r="AR597" s="7"/>
    </row>
    <row r="598" spans="5:44" x14ac:dyDescent="0.2">
      <c r="E598" s="398"/>
      <c r="F598" s="7"/>
      <c r="P598" s="398"/>
      <c r="Q598" s="7"/>
      <c r="Y598" s="398"/>
      <c r="Z598" s="7"/>
      <c r="AG598" s="398"/>
      <c r="AH598" s="7"/>
      <c r="AQ598" s="398"/>
      <c r="AR598" s="7"/>
    </row>
    <row r="599" spans="5:44" x14ac:dyDescent="0.2">
      <c r="E599" s="398"/>
      <c r="F599" s="7"/>
      <c r="P599" s="398"/>
      <c r="Q599" s="7"/>
      <c r="Y599" s="398"/>
      <c r="Z599" s="7"/>
      <c r="AG599" s="398"/>
      <c r="AH599" s="7"/>
      <c r="AQ599" s="398"/>
      <c r="AR599" s="7"/>
    </row>
    <row r="600" spans="5:44" x14ac:dyDescent="0.2">
      <c r="E600" s="398"/>
      <c r="F600" s="7"/>
      <c r="P600" s="398"/>
      <c r="Q600" s="7"/>
      <c r="Y600" s="398"/>
      <c r="Z600" s="7"/>
      <c r="AG600" s="398"/>
      <c r="AH600" s="7"/>
      <c r="AQ600" s="398"/>
      <c r="AR600" s="7"/>
    </row>
    <row r="601" spans="5:44" x14ac:dyDescent="0.2">
      <c r="E601" s="398"/>
      <c r="F601" s="7"/>
      <c r="P601" s="398"/>
      <c r="Q601" s="7"/>
      <c r="Y601" s="398"/>
      <c r="Z601" s="7"/>
      <c r="AG601" s="398"/>
      <c r="AH601" s="7"/>
      <c r="AQ601" s="398"/>
      <c r="AR601" s="7"/>
    </row>
    <row r="602" spans="5:44" x14ac:dyDescent="0.2">
      <c r="E602" s="398"/>
      <c r="F602" s="7"/>
      <c r="P602" s="398"/>
      <c r="Q602" s="7"/>
      <c r="Y602" s="398"/>
      <c r="Z602" s="7"/>
      <c r="AG602" s="398"/>
      <c r="AH602" s="7"/>
      <c r="AQ602" s="398"/>
      <c r="AR602" s="7"/>
    </row>
    <row r="603" spans="5:44" x14ac:dyDescent="0.2">
      <c r="E603" s="398"/>
      <c r="F603" s="7"/>
      <c r="P603" s="398"/>
      <c r="Q603" s="7"/>
      <c r="Y603" s="398"/>
      <c r="Z603" s="7"/>
      <c r="AG603" s="398"/>
      <c r="AH603" s="7"/>
      <c r="AQ603" s="398"/>
      <c r="AR603" s="7"/>
    </row>
    <row r="604" spans="5:44" x14ac:dyDescent="0.2">
      <c r="E604" s="398"/>
      <c r="F604" s="7"/>
      <c r="P604" s="398"/>
      <c r="Q604" s="7"/>
      <c r="Y604" s="398"/>
      <c r="Z604" s="7"/>
      <c r="AG604" s="398"/>
      <c r="AH604" s="7"/>
      <c r="AQ604" s="398"/>
      <c r="AR604" s="7"/>
    </row>
    <row r="605" spans="5:44" x14ac:dyDescent="0.2">
      <c r="E605" s="398"/>
      <c r="F605" s="7"/>
      <c r="P605" s="398"/>
      <c r="Q605" s="7"/>
      <c r="Y605" s="398"/>
      <c r="Z605" s="7"/>
      <c r="AG605" s="398"/>
      <c r="AH605" s="7"/>
      <c r="AQ605" s="398"/>
      <c r="AR605" s="7"/>
    </row>
    <row r="606" spans="5:44" x14ac:dyDescent="0.2">
      <c r="E606" s="398"/>
      <c r="F606" s="7"/>
      <c r="P606" s="398"/>
      <c r="Q606" s="7"/>
      <c r="Y606" s="398"/>
      <c r="Z606" s="7"/>
      <c r="AG606" s="398"/>
      <c r="AH606" s="7"/>
      <c r="AQ606" s="398"/>
      <c r="AR606" s="7"/>
    </row>
    <row r="607" spans="5:44" x14ac:dyDescent="0.2">
      <c r="E607" s="398"/>
      <c r="F607" s="7"/>
      <c r="P607" s="398"/>
      <c r="Q607" s="7"/>
      <c r="Y607" s="398"/>
      <c r="Z607" s="7"/>
      <c r="AG607" s="398"/>
      <c r="AH607" s="7"/>
      <c r="AQ607" s="398"/>
      <c r="AR607" s="7"/>
    </row>
    <row r="608" spans="5:44" x14ac:dyDescent="0.2">
      <c r="E608" s="398"/>
      <c r="F608" s="7"/>
      <c r="P608" s="398"/>
      <c r="Q608" s="7"/>
      <c r="Y608" s="398"/>
      <c r="Z608" s="7"/>
      <c r="AG608" s="398"/>
      <c r="AH608" s="7"/>
      <c r="AQ608" s="398"/>
      <c r="AR608" s="7"/>
    </row>
    <row r="609" spans="5:44" x14ac:dyDescent="0.2">
      <c r="E609" s="398"/>
      <c r="F609" s="7"/>
      <c r="P609" s="398"/>
      <c r="Q609" s="7"/>
      <c r="Y609" s="398"/>
      <c r="Z609" s="7"/>
      <c r="AG609" s="398"/>
      <c r="AH609" s="7"/>
      <c r="AQ609" s="398"/>
      <c r="AR609" s="7"/>
    </row>
    <row r="610" spans="5:44" x14ac:dyDescent="0.2">
      <c r="E610" s="398"/>
      <c r="F610" s="7"/>
      <c r="P610" s="398"/>
      <c r="Q610" s="7"/>
      <c r="Y610" s="398"/>
      <c r="Z610" s="7"/>
      <c r="AG610" s="398"/>
      <c r="AH610" s="7"/>
      <c r="AQ610" s="398"/>
      <c r="AR610" s="7"/>
    </row>
    <row r="611" spans="5:44" x14ac:dyDescent="0.2">
      <c r="E611" s="398"/>
      <c r="F611" s="7"/>
      <c r="P611" s="398"/>
      <c r="Q611" s="7"/>
      <c r="Y611" s="398"/>
      <c r="Z611" s="7"/>
      <c r="AG611" s="398"/>
      <c r="AH611" s="7"/>
      <c r="AQ611" s="398"/>
      <c r="AR611" s="7"/>
    </row>
    <row r="612" spans="5:44" x14ac:dyDescent="0.2">
      <c r="E612" s="398"/>
      <c r="F612" s="7"/>
      <c r="P612" s="398"/>
      <c r="Q612" s="7"/>
      <c r="Y612" s="398"/>
      <c r="Z612" s="7"/>
      <c r="AG612" s="398"/>
      <c r="AH612" s="7"/>
      <c r="AQ612" s="398"/>
      <c r="AR612" s="7"/>
    </row>
    <row r="613" spans="5:44" x14ac:dyDescent="0.2">
      <c r="E613" s="398"/>
      <c r="F613" s="7"/>
      <c r="P613" s="398"/>
      <c r="Q613" s="7"/>
      <c r="Y613" s="398"/>
      <c r="Z613" s="7"/>
      <c r="AG613" s="398"/>
      <c r="AH613" s="7"/>
      <c r="AQ613" s="398"/>
      <c r="AR613" s="7"/>
    </row>
    <row r="614" spans="5:44" x14ac:dyDescent="0.2">
      <c r="E614" s="398"/>
      <c r="F614" s="7"/>
      <c r="P614" s="398"/>
      <c r="Q614" s="7"/>
      <c r="Y614" s="398"/>
      <c r="Z614" s="7"/>
      <c r="AG614" s="398"/>
      <c r="AH614" s="7"/>
      <c r="AQ614" s="398"/>
      <c r="AR614" s="7"/>
    </row>
    <row r="615" spans="5:44" x14ac:dyDescent="0.2">
      <c r="E615" s="398"/>
      <c r="F615" s="7"/>
      <c r="P615" s="398"/>
      <c r="Q615" s="7"/>
      <c r="Y615" s="398"/>
      <c r="Z615" s="7"/>
      <c r="AG615" s="398"/>
      <c r="AH615" s="7"/>
      <c r="AQ615" s="398"/>
      <c r="AR615" s="7"/>
    </row>
    <row r="616" spans="5:44" x14ac:dyDescent="0.2">
      <c r="E616" s="398"/>
      <c r="F616" s="7"/>
      <c r="P616" s="398"/>
      <c r="Q616" s="7"/>
      <c r="Y616" s="398"/>
      <c r="Z616" s="7"/>
      <c r="AG616" s="398"/>
      <c r="AH616" s="7"/>
      <c r="AQ616" s="398"/>
      <c r="AR616" s="7"/>
    </row>
    <row r="617" spans="5:44" x14ac:dyDescent="0.2">
      <c r="E617" s="398"/>
      <c r="F617" s="7"/>
      <c r="P617" s="398"/>
      <c r="Q617" s="7"/>
      <c r="Y617" s="398"/>
      <c r="Z617" s="7"/>
      <c r="AG617" s="398"/>
      <c r="AH617" s="7"/>
      <c r="AQ617" s="398"/>
      <c r="AR617" s="7"/>
    </row>
    <row r="618" spans="5:44" x14ac:dyDescent="0.2">
      <c r="E618" s="398"/>
      <c r="F618" s="7"/>
      <c r="P618" s="398"/>
      <c r="Q618" s="7"/>
      <c r="Y618" s="398"/>
      <c r="Z618" s="7"/>
      <c r="AG618" s="398"/>
      <c r="AH618" s="7"/>
      <c r="AQ618" s="398"/>
      <c r="AR618" s="7"/>
    </row>
    <row r="619" spans="5:44" x14ac:dyDescent="0.2">
      <c r="E619" s="398"/>
      <c r="F619" s="7"/>
      <c r="P619" s="398"/>
      <c r="Q619" s="7"/>
      <c r="Y619" s="398"/>
      <c r="Z619" s="7"/>
      <c r="AG619" s="398"/>
      <c r="AH619" s="7"/>
      <c r="AQ619" s="398"/>
      <c r="AR619" s="7"/>
    </row>
    <row r="620" spans="5:44" x14ac:dyDescent="0.2">
      <c r="E620" s="398"/>
      <c r="F620" s="7"/>
      <c r="P620" s="398"/>
      <c r="Q620" s="7"/>
      <c r="Y620" s="398"/>
      <c r="Z620" s="7"/>
      <c r="AG620" s="398"/>
      <c r="AH620" s="7"/>
      <c r="AQ620" s="398"/>
      <c r="AR620" s="7"/>
    </row>
    <row r="621" spans="5:44" x14ac:dyDescent="0.2">
      <c r="E621" s="398"/>
      <c r="F621" s="7"/>
      <c r="P621" s="398"/>
      <c r="Q621" s="7"/>
      <c r="Y621" s="398"/>
      <c r="Z621" s="7"/>
      <c r="AG621" s="398"/>
      <c r="AH621" s="7"/>
      <c r="AQ621" s="398"/>
      <c r="AR621" s="7"/>
    </row>
    <row r="622" spans="5:44" x14ac:dyDescent="0.2">
      <c r="E622" s="398"/>
      <c r="F622" s="7"/>
      <c r="P622" s="398"/>
      <c r="Q622" s="7"/>
      <c r="Y622" s="398"/>
      <c r="Z622" s="7"/>
      <c r="AG622" s="398"/>
      <c r="AH622" s="7"/>
      <c r="AQ622" s="398"/>
      <c r="AR622" s="7"/>
    </row>
    <row r="623" spans="5:44" x14ac:dyDescent="0.2">
      <c r="E623" s="398"/>
      <c r="F623" s="7"/>
      <c r="P623" s="398"/>
      <c r="Q623" s="7"/>
      <c r="Y623" s="398"/>
      <c r="Z623" s="7"/>
      <c r="AG623" s="398"/>
      <c r="AH623" s="7"/>
      <c r="AQ623" s="398"/>
      <c r="AR623" s="7"/>
    </row>
    <row r="624" spans="5:44" x14ac:dyDescent="0.2">
      <c r="E624" s="398"/>
      <c r="F624" s="7"/>
      <c r="P624" s="398"/>
      <c r="Q624" s="7"/>
      <c r="Y624" s="398"/>
      <c r="Z624" s="7"/>
      <c r="AG624" s="398"/>
      <c r="AH624" s="7"/>
      <c r="AQ624" s="398"/>
      <c r="AR624" s="7"/>
    </row>
    <row r="625" spans="5:44" x14ac:dyDescent="0.2">
      <c r="E625" s="398"/>
      <c r="F625" s="7"/>
      <c r="P625" s="398"/>
      <c r="Q625" s="7"/>
      <c r="Y625" s="398"/>
      <c r="Z625" s="7"/>
      <c r="AG625" s="398"/>
      <c r="AH625" s="7"/>
      <c r="AQ625" s="398"/>
      <c r="AR625" s="7"/>
    </row>
    <row r="626" spans="5:44" x14ac:dyDescent="0.2">
      <c r="E626" s="398"/>
      <c r="F626" s="7"/>
      <c r="P626" s="398"/>
      <c r="Q626" s="7"/>
      <c r="Y626" s="398"/>
      <c r="Z626" s="7"/>
      <c r="AG626" s="398"/>
      <c r="AH626" s="7"/>
      <c r="AQ626" s="398"/>
      <c r="AR626" s="7"/>
    </row>
    <row r="627" spans="5:44" x14ac:dyDescent="0.2">
      <c r="E627" s="398"/>
      <c r="F627" s="7"/>
      <c r="P627" s="398"/>
      <c r="Q627" s="7"/>
      <c r="Y627" s="398"/>
      <c r="Z627" s="7"/>
      <c r="AG627" s="398"/>
      <c r="AH627" s="7"/>
      <c r="AQ627" s="398"/>
      <c r="AR627" s="7"/>
    </row>
    <row r="628" spans="5:44" x14ac:dyDescent="0.2">
      <c r="E628" s="398"/>
      <c r="F628" s="7"/>
      <c r="P628" s="398"/>
      <c r="Q628" s="7"/>
      <c r="Y628" s="398"/>
      <c r="Z628" s="7"/>
      <c r="AG628" s="398"/>
      <c r="AH628" s="7"/>
      <c r="AQ628" s="398"/>
      <c r="AR628" s="7"/>
    </row>
    <row r="629" spans="5:44" x14ac:dyDescent="0.2">
      <c r="E629" s="398"/>
      <c r="F629" s="7"/>
      <c r="P629" s="398"/>
      <c r="Q629" s="7"/>
      <c r="Y629" s="398"/>
      <c r="Z629" s="7"/>
      <c r="AG629" s="398"/>
      <c r="AH629" s="7"/>
      <c r="AQ629" s="398"/>
      <c r="AR629" s="7"/>
    </row>
    <row r="630" spans="5:44" x14ac:dyDescent="0.2">
      <c r="E630" s="398"/>
      <c r="F630" s="7"/>
      <c r="P630" s="398"/>
      <c r="Q630" s="7"/>
      <c r="Y630" s="398"/>
      <c r="Z630" s="7"/>
      <c r="AG630" s="398"/>
      <c r="AH630" s="7"/>
      <c r="AQ630" s="398"/>
      <c r="AR630" s="7"/>
    </row>
    <row r="631" spans="5:44" x14ac:dyDescent="0.2">
      <c r="E631" s="398"/>
      <c r="F631" s="7"/>
      <c r="P631" s="398"/>
      <c r="Q631" s="7"/>
      <c r="Y631" s="398"/>
      <c r="Z631" s="7"/>
      <c r="AG631" s="398"/>
      <c r="AH631" s="7"/>
      <c r="AQ631" s="398"/>
      <c r="AR631" s="7"/>
    </row>
    <row r="632" spans="5:44" x14ac:dyDescent="0.2">
      <c r="E632" s="398"/>
      <c r="F632" s="7"/>
      <c r="P632" s="398"/>
      <c r="Q632" s="7"/>
      <c r="Y632" s="398"/>
      <c r="Z632" s="7"/>
      <c r="AG632" s="398"/>
      <c r="AH632" s="7"/>
      <c r="AQ632" s="398"/>
      <c r="AR632" s="7"/>
    </row>
    <row r="633" spans="5:44" x14ac:dyDescent="0.2">
      <c r="E633" s="398"/>
      <c r="F633" s="7"/>
      <c r="P633" s="398"/>
      <c r="Q633" s="7"/>
      <c r="Y633" s="398"/>
      <c r="Z633" s="7"/>
      <c r="AG633" s="398"/>
      <c r="AH633" s="7"/>
      <c r="AQ633" s="398"/>
      <c r="AR633" s="7"/>
    </row>
    <row r="634" spans="5:44" x14ac:dyDescent="0.2">
      <c r="E634" s="398"/>
      <c r="F634" s="7"/>
      <c r="P634" s="398"/>
      <c r="Q634" s="7"/>
      <c r="Y634" s="398"/>
      <c r="Z634" s="7"/>
      <c r="AG634" s="398"/>
      <c r="AH634" s="7"/>
      <c r="AQ634" s="398"/>
      <c r="AR634" s="7"/>
    </row>
    <row r="635" spans="5:44" x14ac:dyDescent="0.2">
      <c r="E635" s="398"/>
      <c r="F635" s="7"/>
      <c r="P635" s="398"/>
      <c r="Q635" s="7"/>
      <c r="Y635" s="398"/>
      <c r="Z635" s="7"/>
      <c r="AG635" s="398"/>
      <c r="AH635" s="7"/>
      <c r="AQ635" s="398"/>
      <c r="AR635" s="7"/>
    </row>
    <row r="636" spans="5:44" x14ac:dyDescent="0.2">
      <c r="E636" s="398"/>
      <c r="F636" s="7"/>
      <c r="P636" s="398"/>
      <c r="Q636" s="7"/>
      <c r="Y636" s="398"/>
      <c r="Z636" s="7"/>
      <c r="AG636" s="398"/>
      <c r="AH636" s="7"/>
      <c r="AQ636" s="398"/>
      <c r="AR636" s="7"/>
    </row>
    <row r="637" spans="5:44" x14ac:dyDescent="0.2">
      <c r="E637" s="398"/>
      <c r="F637" s="7"/>
      <c r="P637" s="398"/>
      <c r="Q637" s="7"/>
      <c r="Y637" s="398"/>
      <c r="Z637" s="7"/>
      <c r="AG637" s="398"/>
      <c r="AH637" s="7"/>
      <c r="AQ637" s="398"/>
      <c r="AR637" s="7"/>
    </row>
    <row r="638" spans="5:44" x14ac:dyDescent="0.2">
      <c r="E638" s="398"/>
      <c r="F638" s="7"/>
      <c r="P638" s="398"/>
      <c r="Q638" s="7"/>
      <c r="Y638" s="398"/>
      <c r="Z638" s="7"/>
      <c r="AG638" s="398"/>
      <c r="AH638" s="7"/>
      <c r="AQ638" s="398"/>
      <c r="AR638" s="7"/>
    </row>
    <row r="639" spans="5:44" x14ac:dyDescent="0.2">
      <c r="E639" s="398"/>
      <c r="F639" s="7"/>
      <c r="P639" s="398"/>
      <c r="Q639" s="7"/>
      <c r="Y639" s="398"/>
      <c r="Z639" s="7"/>
      <c r="AG639" s="398"/>
      <c r="AH639" s="7"/>
      <c r="AQ639" s="398"/>
      <c r="AR639" s="7"/>
    </row>
    <row r="640" spans="5:44" x14ac:dyDescent="0.2">
      <c r="E640" s="398"/>
      <c r="F640" s="7"/>
      <c r="P640" s="398"/>
      <c r="Q640" s="7"/>
      <c r="Y640" s="398"/>
      <c r="Z640" s="7"/>
      <c r="AG640" s="398"/>
      <c r="AH640" s="7"/>
      <c r="AQ640" s="398"/>
      <c r="AR640" s="7"/>
    </row>
    <row r="641" spans="5:44" x14ac:dyDescent="0.2">
      <c r="E641" s="398"/>
      <c r="F641" s="7"/>
      <c r="P641" s="398"/>
      <c r="Q641" s="7"/>
      <c r="Y641" s="398"/>
      <c r="Z641" s="7"/>
      <c r="AG641" s="398"/>
      <c r="AH641" s="7"/>
      <c r="AQ641" s="398"/>
      <c r="AR641" s="7"/>
    </row>
    <row r="642" spans="5:44" x14ac:dyDescent="0.2">
      <c r="E642" s="398"/>
      <c r="F642" s="7"/>
      <c r="P642" s="398"/>
      <c r="Q642" s="7"/>
      <c r="Y642" s="398"/>
      <c r="Z642" s="7"/>
      <c r="AG642" s="398"/>
      <c r="AH642" s="7"/>
      <c r="AQ642" s="398"/>
      <c r="AR642" s="7"/>
    </row>
    <row r="643" spans="5:44" x14ac:dyDescent="0.2">
      <c r="E643" s="398"/>
      <c r="F643" s="7"/>
      <c r="P643" s="398"/>
      <c r="Q643" s="7"/>
      <c r="Y643" s="398"/>
      <c r="Z643" s="7"/>
      <c r="AG643" s="398"/>
      <c r="AH643" s="7"/>
      <c r="AQ643" s="398"/>
      <c r="AR643" s="7"/>
    </row>
    <row r="644" spans="5:44" x14ac:dyDescent="0.2">
      <c r="E644" s="398"/>
      <c r="F644" s="7"/>
      <c r="P644" s="398"/>
      <c r="Q644" s="7"/>
      <c r="Y644" s="398"/>
      <c r="Z644" s="7"/>
      <c r="AG644" s="398"/>
      <c r="AH644" s="7"/>
      <c r="AQ644" s="398"/>
      <c r="AR644" s="7"/>
    </row>
    <row r="645" spans="5:44" x14ac:dyDescent="0.2">
      <c r="E645" s="398"/>
      <c r="F645" s="7"/>
      <c r="P645" s="398"/>
      <c r="Q645" s="7"/>
      <c r="Y645" s="398"/>
      <c r="Z645" s="7"/>
      <c r="AG645" s="398"/>
      <c r="AH645" s="7"/>
      <c r="AQ645" s="398"/>
      <c r="AR645" s="7"/>
    </row>
    <row r="646" spans="5:44" x14ac:dyDescent="0.2">
      <c r="E646" s="398"/>
      <c r="F646" s="7"/>
      <c r="P646" s="398"/>
      <c r="Q646" s="7"/>
      <c r="Y646" s="398"/>
      <c r="Z646" s="7"/>
      <c r="AG646" s="398"/>
      <c r="AH646" s="7"/>
      <c r="AQ646" s="398"/>
      <c r="AR646" s="7"/>
    </row>
    <row r="647" spans="5:44" x14ac:dyDescent="0.2">
      <c r="E647" s="398"/>
      <c r="F647" s="7"/>
      <c r="P647" s="398"/>
      <c r="Q647" s="7"/>
      <c r="Y647" s="398"/>
      <c r="Z647" s="7"/>
      <c r="AG647" s="398"/>
      <c r="AH647" s="7"/>
      <c r="AQ647" s="398"/>
      <c r="AR647" s="7"/>
    </row>
    <row r="648" spans="5:44" x14ac:dyDescent="0.2">
      <c r="E648" s="398"/>
      <c r="F648" s="7"/>
      <c r="P648" s="398"/>
      <c r="Q648" s="7"/>
      <c r="Y648" s="398"/>
      <c r="Z648" s="7"/>
      <c r="AG648" s="398"/>
      <c r="AH648" s="7"/>
      <c r="AQ648" s="398"/>
      <c r="AR648" s="7"/>
    </row>
    <row r="649" spans="5:44" x14ac:dyDescent="0.2">
      <c r="E649" s="398"/>
      <c r="F649" s="7"/>
      <c r="P649" s="398"/>
      <c r="Q649" s="7"/>
      <c r="Y649" s="398"/>
      <c r="Z649" s="7"/>
      <c r="AG649" s="398"/>
      <c r="AH649" s="7"/>
      <c r="AQ649" s="398"/>
      <c r="AR649" s="7"/>
    </row>
    <row r="650" spans="5:44" x14ac:dyDescent="0.2">
      <c r="E650" s="398"/>
      <c r="F650" s="7"/>
      <c r="P650" s="398"/>
      <c r="Q650" s="7"/>
      <c r="Y650" s="398"/>
      <c r="Z650" s="7"/>
      <c r="AG650" s="398"/>
      <c r="AH650" s="7"/>
      <c r="AQ650" s="398"/>
      <c r="AR650" s="7"/>
    </row>
    <row r="651" spans="5:44" x14ac:dyDescent="0.2">
      <c r="E651" s="398"/>
      <c r="F651" s="7"/>
      <c r="P651" s="398"/>
      <c r="Q651" s="7"/>
      <c r="Y651" s="398"/>
      <c r="Z651" s="7"/>
      <c r="AG651" s="398"/>
      <c r="AH651" s="7"/>
      <c r="AQ651" s="398"/>
      <c r="AR651" s="7"/>
    </row>
    <row r="652" spans="5:44" x14ac:dyDescent="0.2">
      <c r="E652" s="398"/>
      <c r="F652" s="7"/>
      <c r="P652" s="398"/>
      <c r="Q652" s="7"/>
      <c r="Y652" s="398"/>
      <c r="Z652" s="7"/>
      <c r="AG652" s="398"/>
      <c r="AH652" s="7"/>
      <c r="AQ652" s="398"/>
      <c r="AR652" s="7"/>
    </row>
    <row r="653" spans="5:44" x14ac:dyDescent="0.2">
      <c r="E653" s="398"/>
      <c r="F653" s="7"/>
      <c r="P653" s="398"/>
      <c r="Q653" s="7"/>
      <c r="Y653" s="398"/>
      <c r="Z653" s="7"/>
      <c r="AG653" s="398"/>
      <c r="AH653" s="7"/>
      <c r="AQ653" s="398"/>
      <c r="AR653" s="7"/>
    </row>
    <row r="654" spans="5:44" x14ac:dyDescent="0.2">
      <c r="E654" s="398"/>
      <c r="F654" s="7"/>
      <c r="P654" s="398"/>
      <c r="Q654" s="7"/>
      <c r="Y654" s="398"/>
      <c r="Z654" s="7"/>
      <c r="AG654" s="398"/>
      <c r="AH654" s="7"/>
      <c r="AQ654" s="398"/>
      <c r="AR654" s="7"/>
    </row>
    <row r="655" spans="5:44" x14ac:dyDescent="0.2">
      <c r="E655" s="398"/>
      <c r="F655" s="7"/>
      <c r="P655" s="398"/>
      <c r="Q655" s="7"/>
      <c r="Y655" s="398"/>
      <c r="Z655" s="7"/>
      <c r="AG655" s="398"/>
      <c r="AH655" s="7"/>
      <c r="AQ655" s="398"/>
      <c r="AR655" s="7"/>
    </row>
    <row r="656" spans="5:44" x14ac:dyDescent="0.2">
      <c r="E656" s="398"/>
      <c r="F656" s="7"/>
      <c r="P656" s="398"/>
      <c r="Q656" s="7"/>
      <c r="Y656" s="398"/>
      <c r="Z656" s="7"/>
      <c r="AG656" s="398"/>
      <c r="AH656" s="7"/>
      <c r="AQ656" s="398"/>
      <c r="AR656" s="7"/>
    </row>
    <row r="657" spans="5:44" x14ac:dyDescent="0.2">
      <c r="E657" s="398"/>
      <c r="F657" s="7"/>
      <c r="P657" s="398"/>
      <c r="Q657" s="7"/>
      <c r="Y657" s="398"/>
      <c r="Z657" s="7"/>
      <c r="AG657" s="398"/>
      <c r="AH657" s="7"/>
      <c r="AQ657" s="398"/>
      <c r="AR657" s="7"/>
    </row>
    <row r="658" spans="5:44" x14ac:dyDescent="0.2">
      <c r="E658" s="398"/>
      <c r="F658" s="7"/>
      <c r="P658" s="398"/>
      <c r="Q658" s="7"/>
      <c r="Y658" s="398"/>
      <c r="Z658" s="7"/>
      <c r="AG658" s="398"/>
      <c r="AH658" s="7"/>
      <c r="AQ658" s="398"/>
      <c r="AR658" s="7"/>
    </row>
    <row r="659" spans="5:44" x14ac:dyDescent="0.2">
      <c r="E659" s="398"/>
      <c r="F659" s="7"/>
      <c r="P659" s="398"/>
      <c r="Q659" s="7"/>
      <c r="Y659" s="398"/>
      <c r="Z659" s="7"/>
      <c r="AG659" s="398"/>
      <c r="AH659" s="7"/>
      <c r="AQ659" s="398"/>
      <c r="AR659" s="7"/>
    </row>
    <row r="660" spans="5:44" x14ac:dyDescent="0.2">
      <c r="E660" s="398"/>
      <c r="F660" s="7"/>
      <c r="P660" s="398"/>
      <c r="Q660" s="7"/>
      <c r="Y660" s="398"/>
      <c r="Z660" s="7"/>
      <c r="AG660" s="398"/>
      <c r="AH660" s="7"/>
      <c r="AQ660" s="398"/>
      <c r="AR660" s="7"/>
    </row>
    <row r="661" spans="5:44" x14ac:dyDescent="0.2">
      <c r="E661" s="398"/>
      <c r="F661" s="7"/>
      <c r="P661" s="398"/>
      <c r="Q661" s="7"/>
      <c r="Y661" s="398"/>
      <c r="Z661" s="7"/>
      <c r="AG661" s="398"/>
      <c r="AH661" s="7"/>
      <c r="AQ661" s="398"/>
      <c r="AR661" s="7"/>
    </row>
    <row r="662" spans="5:44" x14ac:dyDescent="0.2">
      <c r="E662" s="398"/>
      <c r="F662" s="7"/>
      <c r="P662" s="398"/>
      <c r="Q662" s="7"/>
      <c r="Y662" s="398"/>
      <c r="Z662" s="7"/>
      <c r="AG662" s="398"/>
      <c r="AH662" s="7"/>
      <c r="AQ662" s="398"/>
      <c r="AR662" s="7"/>
    </row>
    <row r="663" spans="5:44" x14ac:dyDescent="0.2">
      <c r="E663" s="398"/>
      <c r="F663" s="7"/>
      <c r="P663" s="398"/>
      <c r="Q663" s="7"/>
      <c r="Y663" s="398"/>
      <c r="Z663" s="7"/>
      <c r="AG663" s="398"/>
      <c r="AH663" s="7"/>
      <c r="AQ663" s="398"/>
      <c r="AR663" s="7"/>
    </row>
    <row r="664" spans="5:44" x14ac:dyDescent="0.2">
      <c r="E664" s="398"/>
      <c r="F664" s="7"/>
      <c r="P664" s="398"/>
      <c r="Q664" s="7"/>
      <c r="Y664" s="398"/>
      <c r="Z664" s="7"/>
      <c r="AG664" s="398"/>
      <c r="AH664" s="7"/>
      <c r="AQ664" s="398"/>
      <c r="AR664" s="7"/>
    </row>
    <row r="665" spans="5:44" x14ac:dyDescent="0.2">
      <c r="E665" s="398"/>
      <c r="F665" s="7"/>
      <c r="P665" s="398"/>
      <c r="Q665" s="7"/>
      <c r="Y665" s="398"/>
      <c r="Z665" s="7"/>
      <c r="AG665" s="398"/>
      <c r="AH665" s="7"/>
      <c r="AQ665" s="398"/>
      <c r="AR665" s="7"/>
    </row>
    <row r="666" spans="5:44" x14ac:dyDescent="0.2">
      <c r="E666" s="398"/>
      <c r="F666" s="7"/>
      <c r="P666" s="398"/>
      <c r="Q666" s="7"/>
      <c r="Y666" s="398"/>
      <c r="Z666" s="7"/>
      <c r="AG666" s="398"/>
      <c r="AH666" s="7"/>
      <c r="AQ666" s="398"/>
      <c r="AR666" s="7"/>
    </row>
    <row r="667" spans="5:44" x14ac:dyDescent="0.2">
      <c r="E667" s="398"/>
      <c r="F667" s="7"/>
      <c r="P667" s="398"/>
      <c r="Q667" s="7"/>
      <c r="Y667" s="398"/>
      <c r="Z667" s="7"/>
      <c r="AG667" s="398"/>
      <c r="AH667" s="7"/>
      <c r="AQ667" s="398"/>
      <c r="AR667" s="7"/>
    </row>
    <row r="668" spans="5:44" x14ac:dyDescent="0.2">
      <c r="E668" s="398"/>
      <c r="F668" s="7"/>
      <c r="P668" s="398"/>
      <c r="Q668" s="7"/>
      <c r="Y668" s="398"/>
      <c r="Z668" s="7"/>
      <c r="AG668" s="398"/>
      <c r="AH668" s="7"/>
      <c r="AQ668" s="398"/>
      <c r="AR668" s="7"/>
    </row>
    <row r="669" spans="5:44" x14ac:dyDescent="0.2">
      <c r="E669" s="398"/>
      <c r="F669" s="7"/>
      <c r="P669" s="398"/>
      <c r="Q669" s="7"/>
      <c r="Y669" s="398"/>
      <c r="Z669" s="7"/>
      <c r="AG669" s="398"/>
      <c r="AH669" s="7"/>
      <c r="AQ669" s="398"/>
      <c r="AR669" s="7"/>
    </row>
    <row r="670" spans="5:44" x14ac:dyDescent="0.2">
      <c r="E670" s="398"/>
      <c r="F670" s="7"/>
      <c r="P670" s="398"/>
      <c r="Q670" s="7"/>
      <c r="Y670" s="398"/>
      <c r="Z670" s="7"/>
      <c r="AG670" s="398"/>
      <c r="AH670" s="7"/>
      <c r="AQ670" s="398"/>
      <c r="AR670" s="7"/>
    </row>
    <row r="671" spans="5:44" x14ac:dyDescent="0.2">
      <c r="E671" s="398"/>
      <c r="F671" s="7"/>
      <c r="P671" s="398"/>
      <c r="Q671" s="7"/>
      <c r="Y671" s="398"/>
      <c r="Z671" s="7"/>
      <c r="AG671" s="398"/>
      <c r="AH671" s="7"/>
      <c r="AQ671" s="398"/>
      <c r="AR671" s="7"/>
    </row>
    <row r="672" spans="5:44" x14ac:dyDescent="0.2">
      <c r="E672" s="398"/>
      <c r="F672" s="7"/>
      <c r="P672" s="398"/>
      <c r="Q672" s="7"/>
      <c r="Y672" s="398"/>
      <c r="Z672" s="7"/>
      <c r="AG672" s="398"/>
      <c r="AH672" s="7"/>
      <c r="AQ672" s="398"/>
      <c r="AR672" s="7"/>
    </row>
    <row r="673" spans="5:44" x14ac:dyDescent="0.2">
      <c r="E673" s="398"/>
      <c r="F673" s="7"/>
      <c r="P673" s="398"/>
      <c r="Q673" s="7"/>
      <c r="Y673" s="398"/>
      <c r="Z673" s="7"/>
      <c r="AG673" s="398"/>
      <c r="AH673" s="7"/>
      <c r="AQ673" s="398"/>
      <c r="AR673" s="7"/>
    </row>
    <row r="674" spans="5:44" x14ac:dyDescent="0.2">
      <c r="E674" s="398"/>
      <c r="F674" s="7"/>
      <c r="P674" s="398"/>
      <c r="Q674" s="7"/>
      <c r="Y674" s="398"/>
      <c r="Z674" s="7"/>
      <c r="AG674" s="398"/>
      <c r="AH674" s="7"/>
      <c r="AQ674" s="398"/>
      <c r="AR674" s="7"/>
    </row>
    <row r="675" spans="5:44" x14ac:dyDescent="0.2">
      <c r="E675" s="398"/>
      <c r="F675" s="7"/>
      <c r="P675" s="398"/>
      <c r="Q675" s="7"/>
      <c r="Y675" s="398"/>
      <c r="Z675" s="7"/>
      <c r="AG675" s="398"/>
      <c r="AH675" s="7"/>
      <c r="AQ675" s="398"/>
      <c r="AR675" s="7"/>
    </row>
    <row r="676" spans="5:44" x14ac:dyDescent="0.2">
      <c r="E676" s="398"/>
      <c r="F676" s="7"/>
      <c r="P676" s="398"/>
      <c r="Q676" s="7"/>
      <c r="Y676" s="398"/>
      <c r="Z676" s="7"/>
      <c r="AG676" s="398"/>
      <c r="AH676" s="7"/>
      <c r="AQ676" s="398"/>
      <c r="AR676" s="7"/>
    </row>
    <row r="677" spans="5:44" x14ac:dyDescent="0.2">
      <c r="E677" s="398"/>
      <c r="F677" s="7"/>
      <c r="P677" s="398"/>
      <c r="Q677" s="7"/>
      <c r="Y677" s="398"/>
      <c r="Z677" s="7"/>
      <c r="AG677" s="398"/>
      <c r="AH677" s="7"/>
      <c r="AQ677" s="398"/>
      <c r="AR677" s="7"/>
    </row>
    <row r="678" spans="5:44" x14ac:dyDescent="0.2">
      <c r="E678" s="398"/>
      <c r="F678" s="7"/>
      <c r="P678" s="398"/>
      <c r="Q678" s="7"/>
      <c r="Y678" s="398"/>
      <c r="Z678" s="7"/>
      <c r="AG678" s="398"/>
      <c r="AH678" s="7"/>
      <c r="AQ678" s="398"/>
      <c r="AR678" s="7"/>
    </row>
    <row r="679" spans="5:44" x14ac:dyDescent="0.2">
      <c r="E679" s="398"/>
      <c r="F679" s="7"/>
      <c r="P679" s="398"/>
      <c r="Q679" s="7"/>
      <c r="Y679" s="398"/>
      <c r="Z679" s="7"/>
      <c r="AG679" s="398"/>
      <c r="AH679" s="7"/>
      <c r="AQ679" s="398"/>
      <c r="AR679" s="7"/>
    </row>
    <row r="680" spans="5:44" x14ac:dyDescent="0.2">
      <c r="E680" s="398"/>
      <c r="F680" s="7"/>
      <c r="P680" s="398"/>
      <c r="Q680" s="7"/>
      <c r="Y680" s="398"/>
      <c r="Z680" s="7"/>
      <c r="AG680" s="398"/>
      <c r="AH680" s="7"/>
      <c r="AQ680" s="398"/>
      <c r="AR680" s="7"/>
    </row>
    <row r="681" spans="5:44" x14ac:dyDescent="0.2">
      <c r="E681" s="398"/>
      <c r="F681" s="7"/>
      <c r="P681" s="398"/>
      <c r="Q681" s="7"/>
      <c r="Y681" s="398"/>
      <c r="Z681" s="7"/>
      <c r="AG681" s="398"/>
      <c r="AH681" s="7"/>
      <c r="AQ681" s="398"/>
      <c r="AR681" s="7"/>
    </row>
    <row r="682" spans="5:44" x14ac:dyDescent="0.2">
      <c r="E682" s="398"/>
      <c r="F682" s="7"/>
      <c r="P682" s="398"/>
      <c r="Q682" s="7"/>
      <c r="Y682" s="398"/>
      <c r="Z682" s="7"/>
      <c r="AG682" s="398"/>
      <c r="AH682" s="7"/>
      <c r="AQ682" s="398"/>
      <c r="AR682" s="7"/>
    </row>
    <row r="683" spans="5:44" x14ac:dyDescent="0.2">
      <c r="E683" s="398"/>
      <c r="F683" s="7"/>
      <c r="P683" s="398"/>
      <c r="Q683" s="7"/>
      <c r="Y683" s="398"/>
      <c r="Z683" s="7"/>
      <c r="AG683" s="398"/>
      <c r="AH683" s="7"/>
      <c r="AQ683" s="398"/>
      <c r="AR683" s="7"/>
    </row>
    <row r="684" spans="5:44" x14ac:dyDescent="0.2">
      <c r="E684" s="398"/>
      <c r="F684" s="7"/>
      <c r="P684" s="398"/>
      <c r="Q684" s="7"/>
      <c r="Y684" s="398"/>
      <c r="Z684" s="7"/>
      <c r="AG684" s="398"/>
      <c r="AH684" s="7"/>
      <c r="AQ684" s="398"/>
      <c r="AR684" s="7"/>
    </row>
    <row r="685" spans="5:44" x14ac:dyDescent="0.2">
      <c r="E685" s="398"/>
      <c r="F685" s="7"/>
      <c r="P685" s="398"/>
      <c r="Q685" s="7"/>
      <c r="Y685" s="398"/>
      <c r="Z685" s="7"/>
      <c r="AG685" s="398"/>
      <c r="AH685" s="7"/>
      <c r="AQ685" s="398"/>
      <c r="AR685" s="7"/>
    </row>
    <row r="686" spans="5:44" x14ac:dyDescent="0.2">
      <c r="E686" s="398"/>
      <c r="F686" s="7"/>
      <c r="P686" s="398"/>
      <c r="Q686" s="7"/>
      <c r="Y686" s="398"/>
      <c r="Z686" s="7"/>
      <c r="AG686" s="398"/>
      <c r="AH686" s="7"/>
      <c r="AQ686" s="398"/>
      <c r="AR686" s="7"/>
    </row>
    <row r="687" spans="5:44" x14ac:dyDescent="0.2">
      <c r="E687" s="398"/>
      <c r="F687" s="7"/>
      <c r="P687" s="398"/>
      <c r="Q687" s="7"/>
      <c r="Y687" s="398"/>
      <c r="Z687" s="7"/>
      <c r="AG687" s="398"/>
      <c r="AH687" s="7"/>
      <c r="AQ687" s="398"/>
      <c r="AR687" s="7"/>
    </row>
    <row r="688" spans="5:44" x14ac:dyDescent="0.2">
      <c r="E688" s="398"/>
      <c r="F688" s="7"/>
      <c r="P688" s="398"/>
      <c r="Q688" s="7"/>
      <c r="Y688" s="398"/>
      <c r="Z688" s="7"/>
      <c r="AG688" s="398"/>
      <c r="AH688" s="7"/>
      <c r="AQ688" s="398"/>
      <c r="AR688" s="7"/>
    </row>
    <row r="689" spans="5:44" x14ac:dyDescent="0.2">
      <c r="E689" s="398"/>
      <c r="F689" s="7"/>
      <c r="P689" s="398"/>
      <c r="Q689" s="7"/>
      <c r="Y689" s="398"/>
      <c r="Z689" s="7"/>
      <c r="AG689" s="398"/>
      <c r="AH689" s="7"/>
      <c r="AQ689" s="398"/>
      <c r="AR689" s="7"/>
    </row>
    <row r="690" spans="5:44" x14ac:dyDescent="0.2">
      <c r="E690" s="398"/>
      <c r="F690" s="7"/>
      <c r="P690" s="398"/>
      <c r="Q690" s="7"/>
      <c r="Y690" s="398"/>
      <c r="Z690" s="7"/>
      <c r="AG690" s="398"/>
      <c r="AH690" s="7"/>
      <c r="AQ690" s="398"/>
      <c r="AR690" s="7"/>
    </row>
    <row r="691" spans="5:44" x14ac:dyDescent="0.2">
      <c r="E691" s="398"/>
      <c r="F691" s="7"/>
      <c r="P691" s="398"/>
      <c r="Q691" s="7"/>
      <c r="Y691" s="398"/>
      <c r="Z691" s="7"/>
      <c r="AG691" s="398"/>
      <c r="AH691" s="7"/>
      <c r="AQ691" s="398"/>
      <c r="AR691" s="7"/>
    </row>
    <row r="692" spans="5:44" x14ac:dyDescent="0.2">
      <c r="E692" s="398"/>
      <c r="F692" s="7"/>
      <c r="P692" s="398"/>
      <c r="Q692" s="7"/>
      <c r="Y692" s="398"/>
      <c r="Z692" s="7"/>
      <c r="AG692" s="398"/>
      <c r="AH692" s="7"/>
      <c r="AQ692" s="398"/>
      <c r="AR692" s="7"/>
    </row>
    <row r="693" spans="5:44" x14ac:dyDescent="0.2">
      <c r="E693" s="398"/>
      <c r="F693" s="7"/>
      <c r="P693" s="398"/>
      <c r="Q693" s="7"/>
      <c r="Y693" s="398"/>
      <c r="Z693" s="7"/>
      <c r="AG693" s="398"/>
      <c r="AH693" s="7"/>
      <c r="AQ693" s="398"/>
      <c r="AR693" s="7"/>
    </row>
    <row r="694" spans="5:44" x14ac:dyDescent="0.2">
      <c r="E694" s="398"/>
      <c r="F694" s="7"/>
      <c r="P694" s="398"/>
      <c r="Q694" s="7"/>
      <c r="Y694" s="398"/>
      <c r="Z694" s="7"/>
      <c r="AG694" s="398"/>
      <c r="AH694" s="7"/>
      <c r="AQ694" s="398"/>
      <c r="AR694" s="7"/>
    </row>
    <row r="695" spans="5:44" x14ac:dyDescent="0.2">
      <c r="E695" s="398"/>
      <c r="F695" s="7"/>
      <c r="P695" s="398"/>
      <c r="Q695" s="7"/>
      <c r="Y695" s="398"/>
      <c r="Z695" s="7"/>
      <c r="AG695" s="398"/>
      <c r="AH695" s="7"/>
      <c r="AQ695" s="398"/>
      <c r="AR695" s="7"/>
    </row>
    <row r="696" spans="5:44" x14ac:dyDescent="0.2">
      <c r="E696" s="398"/>
      <c r="F696" s="7"/>
      <c r="P696" s="398"/>
      <c r="Q696" s="7"/>
      <c r="Y696" s="398"/>
      <c r="Z696" s="7"/>
      <c r="AG696" s="398"/>
      <c r="AH696" s="7"/>
      <c r="AQ696" s="398"/>
      <c r="AR696" s="7"/>
    </row>
    <row r="697" spans="5:44" x14ac:dyDescent="0.2">
      <c r="E697" s="398"/>
      <c r="F697" s="7"/>
      <c r="P697" s="398"/>
      <c r="Q697" s="7"/>
      <c r="Y697" s="398"/>
      <c r="Z697" s="7"/>
      <c r="AG697" s="398"/>
      <c r="AH697" s="7"/>
      <c r="AQ697" s="398"/>
      <c r="AR697" s="7"/>
    </row>
    <row r="698" spans="5:44" x14ac:dyDescent="0.2">
      <c r="E698" s="398"/>
      <c r="F698" s="7"/>
      <c r="P698" s="398"/>
      <c r="Q698" s="7"/>
      <c r="Y698" s="398"/>
      <c r="Z698" s="7"/>
      <c r="AG698" s="398"/>
      <c r="AH698" s="7"/>
      <c r="AQ698" s="398"/>
      <c r="AR698" s="7"/>
    </row>
    <row r="699" spans="5:44" x14ac:dyDescent="0.2">
      <c r="E699" s="398"/>
      <c r="F699" s="7"/>
      <c r="P699" s="398"/>
      <c r="Q699" s="7"/>
      <c r="Y699" s="398"/>
      <c r="Z699" s="7"/>
      <c r="AG699" s="398"/>
      <c r="AH699" s="7"/>
      <c r="AQ699" s="398"/>
      <c r="AR699" s="7"/>
    </row>
    <row r="700" spans="5:44" x14ac:dyDescent="0.2">
      <c r="E700" s="398"/>
      <c r="F700" s="7"/>
      <c r="P700" s="398"/>
      <c r="Q700" s="7"/>
      <c r="Y700" s="398"/>
      <c r="Z700" s="7"/>
      <c r="AG700" s="398"/>
      <c r="AH700" s="7"/>
      <c r="AQ700" s="398"/>
      <c r="AR700" s="7"/>
    </row>
    <row r="701" spans="5:44" x14ac:dyDescent="0.2">
      <c r="E701" s="398"/>
      <c r="F701" s="7"/>
      <c r="P701" s="398"/>
      <c r="Q701" s="7"/>
      <c r="Y701" s="398"/>
      <c r="Z701" s="7"/>
      <c r="AG701" s="398"/>
      <c r="AH701" s="7"/>
      <c r="AQ701" s="398"/>
      <c r="AR701" s="7"/>
    </row>
    <row r="702" spans="5:44" x14ac:dyDescent="0.2">
      <c r="E702" s="398"/>
      <c r="F702" s="7"/>
      <c r="P702" s="398"/>
      <c r="Q702" s="7"/>
      <c r="Y702" s="398"/>
      <c r="Z702" s="7"/>
      <c r="AG702" s="398"/>
      <c r="AH702" s="7"/>
      <c r="AQ702" s="398"/>
      <c r="AR702" s="7"/>
    </row>
    <row r="703" spans="5:44" x14ac:dyDescent="0.2">
      <c r="E703" s="398"/>
      <c r="F703" s="7"/>
      <c r="P703" s="398"/>
      <c r="Q703" s="7"/>
      <c r="Y703" s="398"/>
      <c r="Z703" s="7"/>
      <c r="AG703" s="398"/>
      <c r="AH703" s="7"/>
      <c r="AQ703" s="398"/>
      <c r="AR703" s="7"/>
    </row>
    <row r="704" spans="5:44" x14ac:dyDescent="0.2">
      <c r="E704" s="398"/>
      <c r="F704" s="7"/>
      <c r="P704" s="398"/>
      <c r="Q704" s="7"/>
      <c r="Y704" s="398"/>
      <c r="Z704" s="7"/>
      <c r="AG704" s="398"/>
      <c r="AH704" s="7"/>
      <c r="AQ704" s="398"/>
      <c r="AR704" s="7"/>
    </row>
    <row r="705" spans="5:44" x14ac:dyDescent="0.2">
      <c r="E705" s="398"/>
      <c r="F705" s="7"/>
      <c r="P705" s="398"/>
      <c r="Q705" s="7"/>
      <c r="Y705" s="398"/>
      <c r="Z705" s="7"/>
      <c r="AG705" s="398"/>
      <c r="AH705" s="7"/>
      <c r="AQ705" s="398"/>
      <c r="AR705" s="7"/>
    </row>
    <row r="706" spans="5:44" x14ac:dyDescent="0.2">
      <c r="E706" s="398"/>
      <c r="F706" s="7"/>
      <c r="P706" s="398"/>
      <c r="Q706" s="7"/>
      <c r="Y706" s="398"/>
      <c r="Z706" s="7"/>
      <c r="AG706" s="398"/>
      <c r="AH706" s="7"/>
      <c r="AQ706" s="398"/>
      <c r="AR706" s="7"/>
    </row>
    <row r="707" spans="5:44" x14ac:dyDescent="0.2">
      <c r="E707" s="398"/>
      <c r="F707" s="7"/>
      <c r="P707" s="398"/>
      <c r="Q707" s="7"/>
      <c r="Y707" s="398"/>
      <c r="Z707" s="7"/>
      <c r="AG707" s="398"/>
      <c r="AH707" s="7"/>
      <c r="AQ707" s="398"/>
      <c r="AR707" s="7"/>
    </row>
    <row r="708" spans="5:44" x14ac:dyDescent="0.2">
      <c r="E708" s="398"/>
      <c r="F708" s="7"/>
      <c r="P708" s="398"/>
      <c r="Q708" s="7"/>
      <c r="Y708" s="398"/>
      <c r="Z708" s="7"/>
      <c r="AG708" s="398"/>
      <c r="AH708" s="7"/>
      <c r="AQ708" s="398"/>
      <c r="AR708" s="7"/>
    </row>
    <row r="709" spans="5:44" x14ac:dyDescent="0.2">
      <c r="E709" s="398"/>
      <c r="F709" s="7"/>
      <c r="P709" s="398"/>
      <c r="Q709" s="7"/>
      <c r="Y709" s="398"/>
      <c r="Z709" s="7"/>
      <c r="AG709" s="398"/>
      <c r="AH709" s="7"/>
      <c r="AQ709" s="398"/>
      <c r="AR709" s="7"/>
    </row>
    <row r="710" spans="5:44" x14ac:dyDescent="0.2">
      <c r="E710" s="398"/>
      <c r="F710" s="7"/>
      <c r="P710" s="398"/>
      <c r="Q710" s="7"/>
      <c r="Y710" s="398"/>
      <c r="Z710" s="7"/>
      <c r="AG710" s="398"/>
      <c r="AH710" s="7"/>
      <c r="AQ710" s="398"/>
      <c r="AR710" s="7"/>
    </row>
    <row r="711" spans="5:44" x14ac:dyDescent="0.2">
      <c r="E711" s="398"/>
      <c r="F711" s="7"/>
      <c r="P711" s="398"/>
      <c r="Q711" s="7"/>
      <c r="Y711" s="398"/>
      <c r="Z711" s="7"/>
      <c r="AG711" s="398"/>
      <c r="AH711" s="7"/>
      <c r="AQ711" s="398"/>
      <c r="AR711" s="7"/>
    </row>
    <row r="712" spans="5:44" x14ac:dyDescent="0.2">
      <c r="E712" s="398"/>
      <c r="F712" s="7"/>
      <c r="P712" s="398"/>
      <c r="Q712" s="7"/>
      <c r="Y712" s="398"/>
      <c r="Z712" s="7"/>
      <c r="AG712" s="398"/>
      <c r="AH712" s="7"/>
      <c r="AQ712" s="398"/>
      <c r="AR712" s="7"/>
    </row>
    <row r="713" spans="5:44" x14ac:dyDescent="0.2">
      <c r="E713" s="398"/>
      <c r="F713" s="7"/>
      <c r="P713" s="398"/>
      <c r="Q713" s="7"/>
      <c r="Y713" s="398"/>
      <c r="Z713" s="7"/>
      <c r="AG713" s="398"/>
      <c r="AH713" s="7"/>
      <c r="AQ713" s="398"/>
      <c r="AR713" s="7"/>
    </row>
    <row r="714" spans="5:44" x14ac:dyDescent="0.2">
      <c r="E714" s="398"/>
      <c r="F714" s="7"/>
      <c r="P714" s="398"/>
      <c r="Q714" s="7"/>
      <c r="Y714" s="398"/>
      <c r="Z714" s="7"/>
      <c r="AG714" s="398"/>
      <c r="AH714" s="7"/>
      <c r="AQ714" s="398"/>
      <c r="AR714" s="7"/>
    </row>
    <row r="715" spans="5:44" x14ac:dyDescent="0.2">
      <c r="E715" s="398"/>
      <c r="F715" s="7"/>
      <c r="P715" s="398"/>
      <c r="Q715" s="7"/>
      <c r="Y715" s="398"/>
      <c r="Z715" s="7"/>
      <c r="AG715" s="398"/>
      <c r="AH715" s="7"/>
      <c r="AQ715" s="398"/>
      <c r="AR715" s="7"/>
    </row>
    <row r="716" spans="5:44" x14ac:dyDescent="0.2">
      <c r="E716" s="398"/>
      <c r="F716" s="7"/>
      <c r="P716" s="398"/>
      <c r="Q716" s="7"/>
      <c r="Y716" s="398"/>
      <c r="Z716" s="7"/>
      <c r="AG716" s="398"/>
      <c r="AH716" s="7"/>
      <c r="AQ716" s="398"/>
      <c r="AR716" s="7"/>
    </row>
    <row r="717" spans="5:44" x14ac:dyDescent="0.2">
      <c r="E717" s="398"/>
      <c r="F717" s="7"/>
      <c r="P717" s="398"/>
      <c r="Q717" s="7"/>
      <c r="Y717" s="398"/>
      <c r="Z717" s="7"/>
      <c r="AG717" s="398"/>
      <c r="AH717" s="7"/>
      <c r="AQ717" s="398"/>
      <c r="AR717" s="7"/>
    </row>
    <row r="718" spans="5:44" x14ac:dyDescent="0.2">
      <c r="E718" s="398"/>
      <c r="F718" s="7"/>
      <c r="P718" s="398"/>
      <c r="Q718" s="7"/>
      <c r="Y718" s="398"/>
      <c r="Z718" s="7"/>
      <c r="AG718" s="398"/>
      <c r="AH718" s="7"/>
      <c r="AQ718" s="398"/>
      <c r="AR718" s="7"/>
    </row>
    <row r="719" spans="5:44" x14ac:dyDescent="0.2">
      <c r="E719" s="398"/>
      <c r="F719" s="7"/>
      <c r="P719" s="398"/>
      <c r="Q719" s="7"/>
      <c r="Y719" s="398"/>
      <c r="Z719" s="7"/>
      <c r="AG719" s="398"/>
      <c r="AH719" s="7"/>
      <c r="AQ719" s="398"/>
      <c r="AR719" s="7"/>
    </row>
    <row r="720" spans="5:44" x14ac:dyDescent="0.2">
      <c r="E720" s="398"/>
      <c r="F720" s="7"/>
      <c r="P720" s="398"/>
      <c r="Q720" s="7"/>
      <c r="Y720" s="398"/>
      <c r="Z720" s="7"/>
      <c r="AG720" s="398"/>
      <c r="AH720" s="7"/>
      <c r="AQ720" s="398"/>
      <c r="AR720" s="7"/>
    </row>
    <row r="721" spans="5:44" x14ac:dyDescent="0.2">
      <c r="E721" s="398"/>
      <c r="F721" s="7"/>
      <c r="P721" s="398"/>
      <c r="Q721" s="7"/>
      <c r="Y721" s="398"/>
      <c r="Z721" s="7"/>
      <c r="AG721" s="398"/>
      <c r="AH721" s="7"/>
      <c r="AQ721" s="398"/>
      <c r="AR721" s="7"/>
    </row>
    <row r="722" spans="5:44" x14ac:dyDescent="0.2">
      <c r="E722" s="398"/>
      <c r="F722" s="7"/>
      <c r="P722" s="398"/>
      <c r="Q722" s="7"/>
      <c r="Y722" s="398"/>
      <c r="Z722" s="7"/>
      <c r="AG722" s="398"/>
      <c r="AH722" s="7"/>
      <c r="AQ722" s="398"/>
      <c r="AR722" s="7"/>
    </row>
    <row r="723" spans="5:44" x14ac:dyDescent="0.2">
      <c r="E723" s="398"/>
      <c r="F723" s="7"/>
      <c r="P723" s="398"/>
      <c r="Q723" s="7"/>
      <c r="Y723" s="398"/>
      <c r="Z723" s="7"/>
      <c r="AG723" s="398"/>
      <c r="AH723" s="7"/>
      <c r="AQ723" s="398"/>
      <c r="AR723" s="7"/>
    </row>
    <row r="724" spans="5:44" x14ac:dyDescent="0.2">
      <c r="E724" s="398"/>
      <c r="F724" s="7"/>
      <c r="P724" s="398"/>
      <c r="Q724" s="7"/>
      <c r="Y724" s="398"/>
      <c r="Z724" s="7"/>
      <c r="AG724" s="398"/>
      <c r="AH724" s="7"/>
      <c r="AQ724" s="398"/>
      <c r="AR724" s="7"/>
    </row>
    <row r="725" spans="5:44" x14ac:dyDescent="0.2">
      <c r="E725" s="398"/>
      <c r="F725" s="7"/>
      <c r="P725" s="398"/>
      <c r="Q725" s="7"/>
      <c r="Y725" s="398"/>
      <c r="Z725" s="7"/>
      <c r="AG725" s="398"/>
      <c r="AH725" s="7"/>
      <c r="AQ725" s="398"/>
      <c r="AR725" s="7"/>
    </row>
    <row r="726" spans="5:44" x14ac:dyDescent="0.2">
      <c r="E726" s="398"/>
      <c r="F726" s="7"/>
      <c r="P726" s="398"/>
      <c r="Q726" s="7"/>
      <c r="Y726" s="398"/>
      <c r="Z726" s="7"/>
      <c r="AG726" s="398"/>
      <c r="AH726" s="7"/>
      <c r="AQ726" s="398"/>
      <c r="AR726" s="7"/>
    </row>
    <row r="727" spans="5:44" x14ac:dyDescent="0.2">
      <c r="E727" s="398"/>
      <c r="F727" s="7"/>
      <c r="P727" s="398"/>
      <c r="Q727" s="7"/>
      <c r="Y727" s="398"/>
      <c r="Z727" s="7"/>
      <c r="AG727" s="398"/>
      <c r="AH727" s="7"/>
      <c r="AQ727" s="398"/>
      <c r="AR727" s="7"/>
    </row>
    <row r="728" spans="5:44" x14ac:dyDescent="0.2">
      <c r="E728" s="398"/>
      <c r="F728" s="7"/>
      <c r="P728" s="398"/>
      <c r="Q728" s="7"/>
      <c r="Y728" s="398"/>
      <c r="Z728" s="7"/>
      <c r="AG728" s="398"/>
      <c r="AH728" s="7"/>
      <c r="AQ728" s="398"/>
      <c r="AR728" s="7"/>
    </row>
    <row r="729" spans="5:44" x14ac:dyDescent="0.2">
      <c r="E729" s="398"/>
      <c r="F729" s="7"/>
      <c r="P729" s="398"/>
      <c r="Q729" s="7"/>
      <c r="Y729" s="398"/>
      <c r="Z729" s="7"/>
      <c r="AG729" s="398"/>
      <c r="AH729" s="7"/>
      <c r="AQ729" s="398"/>
      <c r="AR729" s="7"/>
    </row>
    <row r="730" spans="5:44" x14ac:dyDescent="0.2">
      <c r="E730" s="398"/>
      <c r="F730" s="7"/>
      <c r="P730" s="398"/>
      <c r="Q730" s="7"/>
      <c r="Y730" s="398"/>
      <c r="Z730" s="7"/>
      <c r="AG730" s="398"/>
      <c r="AH730" s="7"/>
      <c r="AQ730" s="398"/>
      <c r="AR730" s="7"/>
    </row>
    <row r="731" spans="5:44" x14ac:dyDescent="0.2">
      <c r="E731" s="398"/>
      <c r="F731" s="7"/>
      <c r="P731" s="398"/>
      <c r="Q731" s="7"/>
      <c r="Y731" s="398"/>
      <c r="Z731" s="7"/>
      <c r="AG731" s="398"/>
      <c r="AH731" s="7"/>
      <c r="AQ731" s="398"/>
      <c r="AR731" s="7"/>
    </row>
    <row r="732" spans="5:44" x14ac:dyDescent="0.2">
      <c r="E732" s="398"/>
      <c r="F732" s="7"/>
      <c r="P732" s="398"/>
      <c r="Q732" s="7"/>
      <c r="Y732" s="398"/>
      <c r="Z732" s="7"/>
      <c r="AG732" s="398"/>
      <c r="AH732" s="7"/>
      <c r="AQ732" s="398"/>
      <c r="AR732" s="7"/>
    </row>
    <row r="733" spans="5:44" x14ac:dyDescent="0.2">
      <c r="E733" s="398"/>
      <c r="F733" s="7"/>
      <c r="P733" s="398"/>
      <c r="Q733" s="7"/>
      <c r="Y733" s="398"/>
      <c r="Z733" s="7"/>
      <c r="AG733" s="398"/>
      <c r="AH733" s="7"/>
      <c r="AQ733" s="398"/>
      <c r="AR733" s="7"/>
    </row>
    <row r="734" spans="5:44" x14ac:dyDescent="0.2">
      <c r="E734" s="398"/>
      <c r="F734" s="7"/>
      <c r="P734" s="398"/>
      <c r="Q734" s="7"/>
      <c r="Y734" s="398"/>
      <c r="Z734" s="7"/>
      <c r="AG734" s="398"/>
      <c r="AH734" s="7"/>
      <c r="AQ734" s="398"/>
      <c r="AR734" s="7"/>
    </row>
    <row r="735" spans="5:44" x14ac:dyDescent="0.2">
      <c r="E735" s="398"/>
      <c r="F735" s="7"/>
      <c r="P735" s="398"/>
      <c r="Q735" s="7"/>
      <c r="Y735" s="398"/>
      <c r="Z735" s="7"/>
      <c r="AG735" s="398"/>
      <c r="AH735" s="7"/>
      <c r="AQ735" s="398"/>
      <c r="AR735" s="7"/>
    </row>
    <row r="736" spans="5:44" x14ac:dyDescent="0.2">
      <c r="E736" s="398"/>
      <c r="F736" s="7"/>
      <c r="P736" s="398"/>
      <c r="Q736" s="7"/>
      <c r="Y736" s="398"/>
      <c r="Z736" s="7"/>
      <c r="AG736" s="398"/>
      <c r="AH736" s="7"/>
      <c r="AQ736" s="398"/>
      <c r="AR736" s="7"/>
    </row>
    <row r="737" spans="5:44" x14ac:dyDescent="0.2">
      <c r="E737" s="398"/>
      <c r="F737" s="7"/>
      <c r="P737" s="398"/>
      <c r="Q737" s="7"/>
      <c r="Y737" s="398"/>
      <c r="Z737" s="7"/>
      <c r="AG737" s="398"/>
      <c r="AH737" s="7"/>
      <c r="AQ737" s="398"/>
      <c r="AR737" s="7"/>
    </row>
    <row r="738" spans="5:44" x14ac:dyDescent="0.2">
      <c r="E738" s="398"/>
      <c r="F738" s="7"/>
      <c r="P738" s="398"/>
      <c r="Q738" s="7"/>
      <c r="Y738" s="398"/>
      <c r="Z738" s="7"/>
      <c r="AG738" s="398"/>
      <c r="AH738" s="7"/>
      <c r="AQ738" s="398"/>
      <c r="AR738" s="7"/>
    </row>
    <row r="739" spans="5:44" x14ac:dyDescent="0.2">
      <c r="E739" s="398"/>
      <c r="F739" s="7"/>
      <c r="P739" s="398"/>
      <c r="Q739" s="7"/>
      <c r="Y739" s="398"/>
      <c r="Z739" s="7"/>
      <c r="AG739" s="398"/>
      <c r="AH739" s="7"/>
      <c r="AQ739" s="398"/>
      <c r="AR739" s="7"/>
    </row>
    <row r="740" spans="5:44" x14ac:dyDescent="0.2">
      <c r="E740" s="398"/>
      <c r="F740" s="7"/>
      <c r="P740" s="398"/>
      <c r="Q740" s="7"/>
      <c r="Y740" s="398"/>
      <c r="Z740" s="7"/>
      <c r="AG740" s="398"/>
      <c r="AH740" s="7"/>
      <c r="AQ740" s="398"/>
      <c r="AR740" s="7"/>
    </row>
    <row r="741" spans="5:44" x14ac:dyDescent="0.2">
      <c r="E741" s="398"/>
      <c r="F741" s="7"/>
      <c r="P741" s="398"/>
      <c r="Q741" s="7"/>
      <c r="Y741" s="398"/>
      <c r="Z741" s="7"/>
      <c r="AG741" s="398"/>
      <c r="AH741" s="7"/>
      <c r="AQ741" s="398"/>
      <c r="AR741" s="7"/>
    </row>
    <row r="742" spans="5:44" x14ac:dyDescent="0.2">
      <c r="E742" s="398"/>
      <c r="F742" s="7"/>
      <c r="P742" s="398"/>
      <c r="Q742" s="7"/>
      <c r="Y742" s="398"/>
      <c r="Z742" s="7"/>
      <c r="AG742" s="398"/>
      <c r="AH742" s="7"/>
      <c r="AQ742" s="398"/>
      <c r="AR742" s="7"/>
    </row>
    <row r="743" spans="5:44" x14ac:dyDescent="0.2">
      <c r="E743" s="398"/>
      <c r="F743" s="7"/>
      <c r="P743" s="398"/>
      <c r="Q743" s="7"/>
      <c r="Y743" s="398"/>
      <c r="Z743" s="7"/>
      <c r="AG743" s="398"/>
      <c r="AH743" s="7"/>
      <c r="AQ743" s="398"/>
      <c r="AR743" s="7"/>
    </row>
    <row r="744" spans="5:44" x14ac:dyDescent="0.2">
      <c r="E744" s="398"/>
      <c r="F744" s="7"/>
      <c r="P744" s="398"/>
      <c r="Q744" s="7"/>
      <c r="Y744" s="398"/>
      <c r="Z744" s="7"/>
      <c r="AG744" s="398"/>
      <c r="AH744" s="7"/>
      <c r="AQ744" s="398"/>
      <c r="AR744" s="7"/>
    </row>
    <row r="745" spans="5:44" x14ac:dyDescent="0.2">
      <c r="E745" s="398"/>
      <c r="F745" s="7"/>
      <c r="P745" s="398"/>
      <c r="Q745" s="7"/>
      <c r="Y745" s="398"/>
      <c r="Z745" s="7"/>
      <c r="AG745" s="398"/>
      <c r="AH745" s="7"/>
      <c r="AQ745" s="398"/>
      <c r="AR745" s="7"/>
    </row>
    <row r="746" spans="5:44" x14ac:dyDescent="0.2">
      <c r="E746" s="398"/>
      <c r="F746" s="7"/>
      <c r="P746" s="398"/>
      <c r="Q746" s="7"/>
      <c r="Y746" s="398"/>
      <c r="Z746" s="7"/>
      <c r="AG746" s="398"/>
      <c r="AH746" s="7"/>
      <c r="AQ746" s="398"/>
      <c r="AR746" s="7"/>
    </row>
    <row r="747" spans="5:44" x14ac:dyDescent="0.2">
      <c r="E747" s="398"/>
      <c r="F747" s="7"/>
      <c r="P747" s="398"/>
      <c r="Q747" s="7"/>
      <c r="Y747" s="398"/>
      <c r="Z747" s="7"/>
      <c r="AG747" s="398"/>
      <c r="AH747" s="7"/>
      <c r="AQ747" s="398"/>
      <c r="AR747" s="7"/>
    </row>
    <row r="748" spans="5:44" x14ac:dyDescent="0.2">
      <c r="E748" s="398"/>
      <c r="F748" s="7"/>
      <c r="P748" s="398"/>
      <c r="Q748" s="7"/>
      <c r="Y748" s="398"/>
      <c r="Z748" s="7"/>
      <c r="AG748" s="398"/>
      <c r="AH748" s="7"/>
      <c r="AQ748" s="398"/>
      <c r="AR748" s="7"/>
    </row>
    <row r="749" spans="5:44" x14ac:dyDescent="0.2">
      <c r="E749" s="398"/>
      <c r="F749" s="7"/>
      <c r="P749" s="398"/>
      <c r="Q749" s="7"/>
      <c r="Y749" s="398"/>
      <c r="Z749" s="7"/>
      <c r="AG749" s="398"/>
      <c r="AH749" s="7"/>
      <c r="AQ749" s="398"/>
      <c r="AR749" s="7"/>
    </row>
    <row r="750" spans="5:44" x14ac:dyDescent="0.2">
      <c r="E750" s="398"/>
      <c r="F750" s="7"/>
      <c r="P750" s="398"/>
      <c r="Q750" s="7"/>
      <c r="Y750" s="398"/>
      <c r="Z750" s="7"/>
      <c r="AG750" s="398"/>
      <c r="AH750" s="7"/>
      <c r="AQ750" s="398"/>
      <c r="AR750" s="7"/>
    </row>
    <row r="751" spans="5:44" x14ac:dyDescent="0.2">
      <c r="E751" s="398"/>
      <c r="F751" s="7"/>
      <c r="P751" s="398"/>
      <c r="Q751" s="7"/>
      <c r="Y751" s="398"/>
      <c r="Z751" s="7"/>
      <c r="AG751" s="398"/>
      <c r="AH751" s="7"/>
      <c r="AQ751" s="398"/>
      <c r="AR751" s="7"/>
    </row>
    <row r="752" spans="5:44" x14ac:dyDescent="0.2">
      <c r="E752" s="398"/>
      <c r="F752" s="7"/>
      <c r="P752" s="398"/>
      <c r="Q752" s="7"/>
      <c r="Y752" s="398"/>
      <c r="Z752" s="7"/>
      <c r="AG752" s="398"/>
      <c r="AH752" s="7"/>
      <c r="AQ752" s="398"/>
      <c r="AR752" s="7"/>
    </row>
    <row r="753" spans="5:44" x14ac:dyDescent="0.2">
      <c r="E753" s="398"/>
      <c r="F753" s="7"/>
      <c r="P753" s="398"/>
      <c r="Q753" s="7"/>
      <c r="Y753" s="398"/>
      <c r="Z753" s="7"/>
      <c r="AG753" s="398"/>
      <c r="AH753" s="7"/>
      <c r="AQ753" s="398"/>
      <c r="AR753" s="7"/>
    </row>
    <row r="754" spans="5:44" x14ac:dyDescent="0.2">
      <c r="E754" s="398"/>
      <c r="F754" s="7"/>
      <c r="P754" s="398"/>
      <c r="Q754" s="7"/>
      <c r="Y754" s="398"/>
      <c r="Z754" s="7"/>
      <c r="AG754" s="398"/>
      <c r="AH754" s="7"/>
      <c r="AQ754" s="398"/>
      <c r="AR754" s="7"/>
    </row>
    <row r="755" spans="5:44" x14ac:dyDescent="0.2">
      <c r="E755" s="398"/>
      <c r="F755" s="7"/>
      <c r="P755" s="398"/>
      <c r="Q755" s="7"/>
      <c r="Y755" s="398"/>
      <c r="Z755" s="7"/>
      <c r="AG755" s="398"/>
      <c r="AH755" s="7"/>
      <c r="AQ755" s="398"/>
      <c r="AR755" s="7"/>
    </row>
    <row r="756" spans="5:44" x14ac:dyDescent="0.2">
      <c r="E756" s="398"/>
      <c r="F756" s="7"/>
      <c r="P756" s="398"/>
      <c r="Q756" s="7"/>
      <c r="Y756" s="398"/>
      <c r="Z756" s="7"/>
      <c r="AG756" s="398"/>
      <c r="AH756" s="7"/>
      <c r="AQ756" s="398"/>
      <c r="AR756" s="7"/>
    </row>
    <row r="757" spans="5:44" x14ac:dyDescent="0.2">
      <c r="E757" s="398"/>
      <c r="F757" s="7"/>
      <c r="P757" s="398"/>
      <c r="Q757" s="7"/>
      <c r="Y757" s="398"/>
      <c r="Z757" s="7"/>
      <c r="AG757" s="398"/>
      <c r="AH757" s="7"/>
      <c r="AQ757" s="398"/>
      <c r="AR757" s="7"/>
    </row>
    <row r="758" spans="5:44" x14ac:dyDescent="0.2">
      <c r="E758" s="398"/>
      <c r="F758" s="7"/>
      <c r="P758" s="398"/>
      <c r="Q758" s="7"/>
      <c r="Y758" s="398"/>
      <c r="Z758" s="7"/>
      <c r="AG758" s="398"/>
      <c r="AH758" s="7"/>
      <c r="AQ758" s="398"/>
      <c r="AR758" s="7"/>
    </row>
    <row r="759" spans="5:44" x14ac:dyDescent="0.2">
      <c r="E759" s="398"/>
      <c r="F759" s="7"/>
      <c r="P759" s="398"/>
      <c r="Q759" s="7"/>
      <c r="Y759" s="398"/>
      <c r="Z759" s="7"/>
      <c r="AG759" s="398"/>
      <c r="AH759" s="7"/>
      <c r="AQ759" s="398"/>
      <c r="AR759" s="7"/>
    </row>
    <row r="760" spans="5:44" x14ac:dyDescent="0.2">
      <c r="E760" s="398"/>
      <c r="F760" s="7"/>
      <c r="P760" s="398"/>
      <c r="Q760" s="7"/>
      <c r="Y760" s="398"/>
      <c r="Z760" s="7"/>
      <c r="AG760" s="398"/>
      <c r="AH760" s="7"/>
      <c r="AQ760" s="398"/>
      <c r="AR760" s="7"/>
    </row>
    <row r="761" spans="5:44" x14ac:dyDescent="0.2">
      <c r="E761" s="398"/>
      <c r="F761" s="7"/>
      <c r="P761" s="398"/>
      <c r="Q761" s="7"/>
      <c r="Y761" s="398"/>
      <c r="Z761" s="7"/>
      <c r="AG761" s="398"/>
      <c r="AH761" s="7"/>
      <c r="AQ761" s="398"/>
      <c r="AR761" s="7"/>
    </row>
    <row r="762" spans="5:44" x14ac:dyDescent="0.2">
      <c r="E762" s="398"/>
      <c r="F762" s="7"/>
      <c r="P762" s="398"/>
      <c r="Q762" s="7"/>
      <c r="Y762" s="398"/>
      <c r="Z762" s="7"/>
      <c r="AG762" s="398"/>
      <c r="AH762" s="7"/>
      <c r="AQ762" s="398"/>
      <c r="AR762" s="7"/>
    </row>
    <row r="763" spans="5:44" x14ac:dyDescent="0.2">
      <c r="E763" s="398"/>
      <c r="F763" s="7"/>
      <c r="P763" s="398"/>
      <c r="Q763" s="7"/>
      <c r="Y763" s="398"/>
      <c r="Z763" s="7"/>
      <c r="AG763" s="398"/>
      <c r="AH763" s="7"/>
      <c r="AQ763" s="398"/>
      <c r="AR763" s="7"/>
    </row>
    <row r="764" spans="5:44" x14ac:dyDescent="0.2">
      <c r="E764" s="398"/>
      <c r="F764" s="7"/>
      <c r="P764" s="398"/>
      <c r="Q764" s="7"/>
      <c r="Y764" s="398"/>
      <c r="Z764" s="7"/>
      <c r="AG764" s="398"/>
      <c r="AH764" s="7"/>
      <c r="AQ764" s="398"/>
      <c r="AR764" s="7"/>
    </row>
    <row r="765" spans="5:44" x14ac:dyDescent="0.2">
      <c r="E765" s="398"/>
      <c r="F765" s="7"/>
      <c r="P765" s="398"/>
      <c r="Q765" s="7"/>
      <c r="Y765" s="398"/>
      <c r="Z765" s="7"/>
      <c r="AG765" s="398"/>
      <c r="AH765" s="7"/>
      <c r="AQ765" s="398"/>
      <c r="AR765" s="7"/>
    </row>
    <row r="766" spans="5:44" x14ac:dyDescent="0.2">
      <c r="E766" s="398"/>
      <c r="F766" s="7"/>
      <c r="P766" s="398"/>
      <c r="Q766" s="7"/>
      <c r="Y766" s="398"/>
      <c r="Z766" s="7"/>
      <c r="AG766" s="398"/>
      <c r="AH766" s="7"/>
      <c r="AQ766" s="398"/>
      <c r="AR766" s="7"/>
    </row>
    <row r="767" spans="5:44" x14ac:dyDescent="0.2">
      <c r="E767" s="398"/>
      <c r="F767" s="7"/>
      <c r="P767" s="398"/>
      <c r="Q767" s="7"/>
      <c r="Y767" s="398"/>
      <c r="Z767" s="7"/>
      <c r="AG767" s="398"/>
      <c r="AH767" s="7"/>
      <c r="AQ767" s="398"/>
      <c r="AR767" s="7"/>
    </row>
    <row r="768" spans="5:44" x14ac:dyDescent="0.2">
      <c r="E768" s="398"/>
      <c r="F768" s="7"/>
      <c r="P768" s="398"/>
      <c r="Q768" s="7"/>
      <c r="Y768" s="398"/>
      <c r="Z768" s="7"/>
      <c r="AG768" s="398"/>
      <c r="AH768" s="7"/>
      <c r="AQ768" s="398"/>
      <c r="AR768" s="7"/>
    </row>
    <row r="769" spans="5:44" x14ac:dyDescent="0.2">
      <c r="E769" s="398"/>
      <c r="F769" s="7"/>
      <c r="P769" s="398"/>
      <c r="Q769" s="7"/>
      <c r="Y769" s="398"/>
      <c r="Z769" s="7"/>
      <c r="AG769" s="398"/>
      <c r="AH769" s="7"/>
      <c r="AQ769" s="398"/>
      <c r="AR769" s="7"/>
    </row>
    <row r="770" spans="5:44" x14ac:dyDescent="0.2">
      <c r="E770" s="398"/>
      <c r="F770" s="7"/>
      <c r="P770" s="398"/>
      <c r="Q770" s="7"/>
      <c r="Y770" s="398"/>
      <c r="Z770" s="7"/>
      <c r="AG770" s="398"/>
      <c r="AH770" s="7"/>
      <c r="AQ770" s="398"/>
      <c r="AR770" s="7"/>
    </row>
    <row r="771" spans="5:44" x14ac:dyDescent="0.2">
      <c r="E771" s="398"/>
      <c r="F771" s="7"/>
      <c r="P771" s="398"/>
      <c r="Q771" s="7"/>
      <c r="Y771" s="398"/>
      <c r="Z771" s="7"/>
      <c r="AG771" s="398"/>
      <c r="AH771" s="7"/>
      <c r="AQ771" s="398"/>
      <c r="AR771" s="7"/>
    </row>
    <row r="772" spans="5:44" x14ac:dyDescent="0.2">
      <c r="E772" s="398"/>
      <c r="F772" s="7"/>
      <c r="P772" s="398"/>
      <c r="Q772" s="7"/>
      <c r="Y772" s="398"/>
      <c r="Z772" s="7"/>
      <c r="AG772" s="398"/>
      <c r="AH772" s="7"/>
      <c r="AQ772" s="398"/>
      <c r="AR772" s="7"/>
    </row>
    <row r="773" spans="5:44" x14ac:dyDescent="0.2">
      <c r="E773" s="398"/>
      <c r="F773" s="7"/>
      <c r="P773" s="398"/>
      <c r="Q773" s="7"/>
      <c r="Y773" s="398"/>
      <c r="Z773" s="7"/>
      <c r="AG773" s="398"/>
      <c r="AH773" s="7"/>
      <c r="AQ773" s="398"/>
      <c r="AR773" s="7"/>
    </row>
    <row r="774" spans="5:44" x14ac:dyDescent="0.2">
      <c r="E774" s="398"/>
      <c r="F774" s="7"/>
      <c r="P774" s="398"/>
      <c r="Q774" s="7"/>
      <c r="Y774" s="398"/>
      <c r="Z774" s="7"/>
      <c r="AG774" s="398"/>
      <c r="AH774" s="7"/>
      <c r="AQ774" s="398"/>
      <c r="AR774" s="7"/>
    </row>
    <row r="775" spans="5:44" x14ac:dyDescent="0.2">
      <c r="E775" s="398"/>
      <c r="F775" s="7"/>
      <c r="P775" s="398"/>
      <c r="Q775" s="7"/>
      <c r="Y775" s="398"/>
      <c r="Z775" s="7"/>
      <c r="AG775" s="398"/>
      <c r="AH775" s="7"/>
      <c r="AQ775" s="398"/>
      <c r="AR775" s="7"/>
    </row>
    <row r="776" spans="5:44" x14ac:dyDescent="0.2">
      <c r="E776" s="398"/>
      <c r="F776" s="7"/>
      <c r="P776" s="398"/>
      <c r="Q776" s="7"/>
      <c r="Y776" s="398"/>
      <c r="Z776" s="7"/>
      <c r="AG776" s="398"/>
      <c r="AH776" s="7"/>
      <c r="AQ776" s="398"/>
      <c r="AR776" s="7"/>
    </row>
    <row r="777" spans="5:44" x14ac:dyDescent="0.2">
      <c r="E777" s="398"/>
      <c r="F777" s="7"/>
      <c r="P777" s="398"/>
      <c r="Q777" s="7"/>
      <c r="Y777" s="398"/>
      <c r="Z777" s="7"/>
      <c r="AG777" s="398"/>
      <c r="AH777" s="7"/>
      <c r="AQ777" s="398"/>
      <c r="AR777" s="7"/>
    </row>
    <row r="778" spans="5:44" x14ac:dyDescent="0.2">
      <c r="E778" s="398"/>
      <c r="F778" s="7"/>
      <c r="P778" s="398"/>
      <c r="Q778" s="7"/>
      <c r="Y778" s="398"/>
      <c r="Z778" s="7"/>
      <c r="AG778" s="398"/>
      <c r="AH778" s="7"/>
      <c r="AQ778" s="398"/>
      <c r="AR778" s="7"/>
    </row>
    <row r="779" spans="5:44" x14ac:dyDescent="0.2">
      <c r="E779" s="398"/>
      <c r="F779" s="7"/>
      <c r="P779" s="398"/>
      <c r="Q779" s="7"/>
      <c r="Y779" s="398"/>
      <c r="Z779" s="7"/>
      <c r="AG779" s="398"/>
      <c r="AH779" s="7"/>
      <c r="AQ779" s="398"/>
      <c r="AR779" s="7"/>
    </row>
    <row r="780" spans="5:44" x14ac:dyDescent="0.2">
      <c r="E780" s="398"/>
      <c r="F780" s="7"/>
      <c r="P780" s="398"/>
      <c r="Q780" s="7"/>
      <c r="Y780" s="398"/>
      <c r="Z780" s="7"/>
      <c r="AG780" s="398"/>
      <c r="AH780" s="7"/>
      <c r="AQ780" s="398"/>
      <c r="AR780" s="7"/>
    </row>
    <row r="781" spans="5:44" x14ac:dyDescent="0.2">
      <c r="E781" s="398"/>
      <c r="F781" s="7"/>
      <c r="P781" s="398"/>
      <c r="Q781" s="7"/>
      <c r="Y781" s="398"/>
      <c r="Z781" s="7"/>
      <c r="AG781" s="398"/>
      <c r="AH781" s="7"/>
      <c r="AQ781" s="398"/>
      <c r="AR781" s="7"/>
    </row>
    <row r="782" spans="5:44" x14ac:dyDescent="0.2">
      <c r="E782" s="398"/>
      <c r="F782" s="7"/>
      <c r="P782" s="398"/>
      <c r="Q782" s="7"/>
      <c r="Y782" s="398"/>
      <c r="Z782" s="7"/>
      <c r="AG782" s="398"/>
      <c r="AH782" s="7"/>
      <c r="AQ782" s="398"/>
      <c r="AR782" s="7"/>
    </row>
    <row r="783" spans="5:44" x14ac:dyDescent="0.2">
      <c r="E783" s="398"/>
      <c r="F783" s="7"/>
      <c r="P783" s="398"/>
      <c r="Q783" s="7"/>
      <c r="Y783" s="398"/>
      <c r="Z783" s="7"/>
      <c r="AG783" s="398"/>
      <c r="AH783" s="7"/>
      <c r="AQ783" s="398"/>
      <c r="AR783" s="7"/>
    </row>
    <row r="784" spans="5:44" x14ac:dyDescent="0.2">
      <c r="E784" s="398"/>
      <c r="F784" s="7"/>
      <c r="P784" s="398"/>
      <c r="Q784" s="7"/>
      <c r="Y784" s="398"/>
      <c r="Z784" s="7"/>
      <c r="AG784" s="398"/>
      <c r="AH784" s="7"/>
      <c r="AQ784" s="398"/>
      <c r="AR784" s="7"/>
    </row>
    <row r="785" spans="5:44" x14ac:dyDescent="0.2">
      <c r="E785" s="398"/>
      <c r="F785" s="7"/>
      <c r="P785" s="398"/>
      <c r="Q785" s="7"/>
      <c r="Y785" s="398"/>
      <c r="Z785" s="7"/>
      <c r="AG785" s="398"/>
      <c r="AH785" s="7"/>
      <c r="AQ785" s="398"/>
      <c r="AR785" s="7"/>
    </row>
    <row r="786" spans="5:44" x14ac:dyDescent="0.2">
      <c r="E786" s="398"/>
      <c r="F786" s="7"/>
      <c r="P786" s="398"/>
      <c r="Q786" s="7"/>
      <c r="Y786" s="398"/>
      <c r="Z786" s="7"/>
      <c r="AG786" s="398"/>
      <c r="AH786" s="7"/>
      <c r="AQ786" s="398"/>
      <c r="AR786" s="7"/>
    </row>
    <row r="787" spans="5:44" x14ac:dyDescent="0.2">
      <c r="E787" s="398"/>
      <c r="F787" s="7"/>
      <c r="P787" s="398"/>
      <c r="Q787" s="7"/>
      <c r="Y787" s="398"/>
      <c r="Z787" s="7"/>
      <c r="AG787" s="398"/>
      <c r="AH787" s="7"/>
      <c r="AQ787" s="398"/>
      <c r="AR787" s="7"/>
    </row>
    <row r="788" spans="5:44" x14ac:dyDescent="0.2">
      <c r="E788" s="398"/>
      <c r="F788" s="7"/>
      <c r="P788" s="398"/>
      <c r="Q788" s="7"/>
      <c r="Y788" s="398"/>
      <c r="Z788" s="7"/>
      <c r="AG788" s="398"/>
      <c r="AH788" s="7"/>
      <c r="AQ788" s="398"/>
      <c r="AR788" s="7"/>
    </row>
    <row r="789" spans="5:44" x14ac:dyDescent="0.2">
      <c r="E789" s="398"/>
      <c r="F789" s="7"/>
      <c r="P789" s="398"/>
      <c r="Q789" s="7"/>
      <c r="Y789" s="398"/>
      <c r="Z789" s="7"/>
      <c r="AG789" s="398"/>
      <c r="AH789" s="7"/>
      <c r="AQ789" s="398"/>
      <c r="AR789" s="7"/>
    </row>
    <row r="790" spans="5:44" x14ac:dyDescent="0.2">
      <c r="E790" s="398"/>
      <c r="F790" s="7"/>
      <c r="P790" s="398"/>
      <c r="Q790" s="7"/>
      <c r="Y790" s="398"/>
      <c r="Z790" s="7"/>
      <c r="AG790" s="398"/>
      <c r="AH790" s="7"/>
      <c r="AQ790" s="398"/>
      <c r="AR790" s="7"/>
    </row>
    <row r="791" spans="5:44" x14ac:dyDescent="0.2">
      <c r="E791" s="398"/>
      <c r="F791" s="7"/>
      <c r="P791" s="398"/>
      <c r="Q791" s="7"/>
      <c r="Y791" s="398"/>
      <c r="Z791" s="7"/>
      <c r="AG791" s="398"/>
      <c r="AH791" s="7"/>
      <c r="AQ791" s="398"/>
      <c r="AR791" s="7"/>
    </row>
    <row r="792" spans="5:44" x14ac:dyDescent="0.2">
      <c r="E792" s="398"/>
      <c r="F792" s="7"/>
      <c r="P792" s="398"/>
      <c r="Q792" s="7"/>
      <c r="Y792" s="398"/>
      <c r="Z792" s="7"/>
      <c r="AG792" s="398"/>
      <c r="AH792" s="7"/>
      <c r="AQ792" s="398"/>
      <c r="AR792" s="7"/>
    </row>
    <row r="793" spans="5:44" x14ac:dyDescent="0.2">
      <c r="E793" s="398"/>
      <c r="F793" s="7"/>
      <c r="P793" s="398"/>
      <c r="Q793" s="7"/>
      <c r="Y793" s="398"/>
      <c r="Z793" s="7"/>
      <c r="AG793" s="398"/>
      <c r="AH793" s="7"/>
      <c r="AQ793" s="398"/>
      <c r="AR793" s="7"/>
    </row>
    <row r="794" spans="5:44" x14ac:dyDescent="0.2">
      <c r="E794" s="398"/>
      <c r="F794" s="7"/>
      <c r="P794" s="398"/>
      <c r="Q794" s="7"/>
      <c r="Y794" s="398"/>
      <c r="Z794" s="7"/>
      <c r="AG794" s="398"/>
      <c r="AH794" s="7"/>
      <c r="AQ794" s="398"/>
      <c r="AR794" s="7"/>
    </row>
    <row r="795" spans="5:44" x14ac:dyDescent="0.2">
      <c r="E795" s="398"/>
      <c r="F795" s="7"/>
      <c r="P795" s="398"/>
      <c r="Q795" s="7"/>
      <c r="Y795" s="398"/>
      <c r="Z795" s="7"/>
      <c r="AG795" s="398"/>
      <c r="AH795" s="7"/>
      <c r="AQ795" s="398"/>
      <c r="AR795" s="7"/>
    </row>
    <row r="796" spans="5:44" x14ac:dyDescent="0.2">
      <c r="E796" s="398"/>
      <c r="F796" s="7"/>
      <c r="P796" s="398"/>
      <c r="Q796" s="7"/>
      <c r="Y796" s="398"/>
      <c r="Z796" s="7"/>
      <c r="AG796" s="398"/>
      <c r="AH796" s="7"/>
      <c r="AQ796" s="398"/>
      <c r="AR796" s="7"/>
    </row>
    <row r="797" spans="5:44" x14ac:dyDescent="0.2">
      <c r="E797" s="398"/>
      <c r="F797" s="7"/>
      <c r="P797" s="398"/>
      <c r="Q797" s="7"/>
      <c r="Y797" s="398"/>
      <c r="Z797" s="7"/>
      <c r="AG797" s="398"/>
      <c r="AH797" s="7"/>
      <c r="AQ797" s="398"/>
      <c r="AR797" s="7"/>
    </row>
    <row r="798" spans="5:44" x14ac:dyDescent="0.2">
      <c r="E798" s="398"/>
      <c r="F798" s="7"/>
      <c r="P798" s="398"/>
      <c r="Q798" s="7"/>
      <c r="Y798" s="398"/>
      <c r="Z798" s="7"/>
      <c r="AG798" s="398"/>
      <c r="AH798" s="7"/>
      <c r="AQ798" s="398"/>
      <c r="AR798" s="7"/>
    </row>
    <row r="799" spans="5:44" x14ac:dyDescent="0.2">
      <c r="E799" s="398"/>
      <c r="F799" s="7"/>
      <c r="P799" s="398"/>
      <c r="Q799" s="7"/>
      <c r="Y799" s="398"/>
      <c r="Z799" s="7"/>
      <c r="AG799" s="398"/>
      <c r="AH799" s="7"/>
      <c r="AQ799" s="398"/>
      <c r="AR799" s="7"/>
    </row>
    <row r="800" spans="5:44" x14ac:dyDescent="0.2">
      <c r="E800" s="398"/>
      <c r="F800" s="7"/>
      <c r="P800" s="398"/>
      <c r="Q800" s="7"/>
      <c r="Y800" s="398"/>
      <c r="Z800" s="7"/>
      <c r="AG800" s="398"/>
      <c r="AH800" s="7"/>
      <c r="AQ800" s="398"/>
      <c r="AR800" s="7"/>
    </row>
    <row r="801" spans="5:44" x14ac:dyDescent="0.2">
      <c r="E801" s="398"/>
      <c r="F801" s="7"/>
      <c r="P801" s="398"/>
      <c r="Q801" s="7"/>
      <c r="Y801" s="398"/>
      <c r="Z801" s="7"/>
      <c r="AG801" s="398"/>
      <c r="AH801" s="7"/>
      <c r="AQ801" s="398"/>
      <c r="AR801" s="7"/>
    </row>
    <row r="802" spans="5:44" x14ac:dyDescent="0.2">
      <c r="E802" s="398"/>
      <c r="F802" s="7"/>
      <c r="P802" s="398"/>
      <c r="Q802" s="7"/>
      <c r="Y802" s="398"/>
      <c r="Z802" s="7"/>
      <c r="AG802" s="398"/>
      <c r="AH802" s="7"/>
      <c r="AQ802" s="398"/>
      <c r="AR802" s="7"/>
    </row>
    <row r="803" spans="5:44" x14ac:dyDescent="0.2">
      <c r="E803" s="398"/>
      <c r="F803" s="7"/>
      <c r="P803" s="398"/>
      <c r="Q803" s="7"/>
      <c r="Y803" s="398"/>
      <c r="Z803" s="7"/>
      <c r="AG803" s="398"/>
      <c r="AH803" s="7"/>
      <c r="AQ803" s="398"/>
      <c r="AR803" s="7"/>
    </row>
    <row r="804" spans="5:44" x14ac:dyDescent="0.2">
      <c r="E804" s="398"/>
      <c r="F804" s="7"/>
      <c r="P804" s="398"/>
      <c r="Q804" s="7"/>
      <c r="Y804" s="398"/>
      <c r="Z804" s="7"/>
      <c r="AG804" s="398"/>
      <c r="AH804" s="7"/>
      <c r="AQ804" s="398"/>
      <c r="AR804" s="7"/>
    </row>
    <row r="805" spans="5:44" x14ac:dyDescent="0.2">
      <c r="E805" s="398"/>
      <c r="F805" s="7"/>
      <c r="P805" s="398"/>
      <c r="Q805" s="7"/>
      <c r="Y805" s="398"/>
      <c r="Z805" s="7"/>
      <c r="AG805" s="398"/>
      <c r="AH805" s="7"/>
      <c r="AQ805" s="398"/>
      <c r="AR805" s="7"/>
    </row>
    <row r="806" spans="5:44" x14ac:dyDescent="0.2">
      <c r="E806" s="398"/>
      <c r="F806" s="7"/>
      <c r="P806" s="398"/>
      <c r="Q806" s="7"/>
      <c r="Y806" s="398"/>
      <c r="Z806" s="7"/>
      <c r="AG806" s="398"/>
      <c r="AH806" s="7"/>
      <c r="AQ806" s="398"/>
      <c r="AR806" s="7"/>
    </row>
    <row r="807" spans="5:44" x14ac:dyDescent="0.2">
      <c r="E807" s="398"/>
      <c r="F807" s="7"/>
      <c r="P807" s="398"/>
      <c r="Q807" s="7"/>
      <c r="Y807" s="398"/>
      <c r="Z807" s="7"/>
      <c r="AG807" s="398"/>
      <c r="AH807" s="7"/>
      <c r="AQ807" s="398"/>
      <c r="AR807" s="7"/>
    </row>
    <row r="808" spans="5:44" x14ac:dyDescent="0.2">
      <c r="E808" s="398"/>
      <c r="F808" s="7"/>
      <c r="P808" s="398"/>
      <c r="Q808" s="7"/>
      <c r="Y808" s="398"/>
      <c r="Z808" s="7"/>
      <c r="AG808" s="398"/>
      <c r="AH808" s="7"/>
      <c r="AQ808" s="398"/>
      <c r="AR808" s="7"/>
    </row>
    <row r="809" spans="5:44" x14ac:dyDescent="0.2">
      <c r="E809" s="398"/>
      <c r="F809" s="7"/>
      <c r="P809" s="398"/>
      <c r="Q809" s="7"/>
      <c r="Y809" s="398"/>
      <c r="Z809" s="7"/>
      <c r="AG809" s="398"/>
      <c r="AH809" s="7"/>
      <c r="AQ809" s="398"/>
      <c r="AR809" s="7"/>
    </row>
    <row r="810" spans="5:44" x14ac:dyDescent="0.2">
      <c r="E810" s="398"/>
      <c r="F810" s="7"/>
      <c r="P810" s="398"/>
      <c r="Q810" s="7"/>
      <c r="Y810" s="398"/>
      <c r="Z810" s="7"/>
      <c r="AG810" s="398"/>
      <c r="AH810" s="7"/>
      <c r="AQ810" s="398"/>
      <c r="AR810" s="7"/>
    </row>
    <row r="811" spans="5:44" x14ac:dyDescent="0.2">
      <c r="E811" s="398"/>
      <c r="F811" s="7"/>
      <c r="P811" s="398"/>
      <c r="Q811" s="7"/>
      <c r="Y811" s="398"/>
      <c r="Z811" s="7"/>
      <c r="AG811" s="398"/>
      <c r="AH811" s="7"/>
      <c r="AQ811" s="398"/>
      <c r="AR811" s="7"/>
    </row>
    <row r="812" spans="5:44" x14ac:dyDescent="0.2">
      <c r="E812" s="398"/>
      <c r="F812" s="7"/>
      <c r="P812" s="398"/>
      <c r="Q812" s="7"/>
      <c r="Y812" s="398"/>
      <c r="Z812" s="7"/>
      <c r="AG812" s="398"/>
      <c r="AH812" s="7"/>
      <c r="AQ812" s="398"/>
      <c r="AR812" s="7"/>
    </row>
    <row r="813" spans="5:44" x14ac:dyDescent="0.2">
      <c r="E813" s="398"/>
      <c r="F813" s="7"/>
      <c r="P813" s="398"/>
      <c r="Q813" s="7"/>
      <c r="Y813" s="398"/>
      <c r="Z813" s="7"/>
      <c r="AG813" s="398"/>
      <c r="AH813" s="7"/>
      <c r="AQ813" s="398"/>
      <c r="AR813" s="7"/>
    </row>
    <row r="814" spans="5:44" x14ac:dyDescent="0.2">
      <c r="E814" s="398"/>
      <c r="F814" s="7"/>
      <c r="P814" s="398"/>
      <c r="Q814" s="7"/>
      <c r="Y814" s="398"/>
      <c r="Z814" s="7"/>
      <c r="AG814" s="398"/>
      <c r="AH814" s="7"/>
      <c r="AQ814" s="398"/>
      <c r="AR814" s="7"/>
    </row>
    <row r="815" spans="5:44" x14ac:dyDescent="0.2">
      <c r="E815" s="398"/>
      <c r="F815" s="7"/>
      <c r="P815" s="398"/>
      <c r="Q815" s="7"/>
      <c r="Y815" s="398"/>
      <c r="Z815" s="7"/>
      <c r="AG815" s="398"/>
      <c r="AH815" s="7"/>
      <c r="AQ815" s="398"/>
      <c r="AR815" s="7"/>
    </row>
    <row r="816" spans="5:44" x14ac:dyDescent="0.2">
      <c r="E816" s="398"/>
      <c r="F816" s="7"/>
      <c r="P816" s="398"/>
      <c r="Q816" s="7"/>
      <c r="Y816" s="398"/>
      <c r="Z816" s="7"/>
      <c r="AG816" s="398"/>
      <c r="AH816" s="7"/>
      <c r="AQ816" s="398"/>
      <c r="AR816" s="7"/>
    </row>
    <row r="817" spans="5:44" x14ac:dyDescent="0.2">
      <c r="E817" s="398"/>
      <c r="F817" s="7"/>
      <c r="P817" s="398"/>
      <c r="Q817" s="7"/>
      <c r="Y817" s="398"/>
      <c r="Z817" s="7"/>
      <c r="AG817" s="398"/>
      <c r="AH817" s="7"/>
      <c r="AQ817" s="398"/>
      <c r="AR817" s="7"/>
    </row>
    <row r="818" spans="5:44" x14ac:dyDescent="0.2">
      <c r="E818" s="398"/>
      <c r="F818" s="7"/>
      <c r="P818" s="398"/>
      <c r="Q818" s="7"/>
      <c r="Y818" s="398"/>
      <c r="Z818" s="7"/>
      <c r="AG818" s="398"/>
      <c r="AH818" s="7"/>
      <c r="AQ818" s="398"/>
      <c r="AR818" s="7"/>
    </row>
    <row r="819" spans="5:44" x14ac:dyDescent="0.2">
      <c r="E819" s="398"/>
      <c r="F819" s="7"/>
      <c r="P819" s="398"/>
      <c r="Q819" s="7"/>
      <c r="Y819" s="398"/>
      <c r="Z819" s="7"/>
      <c r="AG819" s="398"/>
      <c r="AH819" s="7"/>
      <c r="AQ819" s="398"/>
      <c r="AR819" s="7"/>
    </row>
    <row r="820" spans="5:44" x14ac:dyDescent="0.2">
      <c r="E820" s="398"/>
      <c r="F820" s="7"/>
      <c r="P820" s="398"/>
      <c r="Q820" s="7"/>
      <c r="Y820" s="398"/>
      <c r="Z820" s="7"/>
      <c r="AG820" s="398"/>
      <c r="AH820" s="7"/>
      <c r="AQ820" s="398"/>
      <c r="AR820" s="7"/>
    </row>
    <row r="821" spans="5:44" x14ac:dyDescent="0.2">
      <c r="E821" s="398"/>
      <c r="F821" s="7"/>
      <c r="P821" s="398"/>
      <c r="Q821" s="7"/>
      <c r="Y821" s="398"/>
      <c r="Z821" s="7"/>
      <c r="AG821" s="398"/>
      <c r="AH821" s="7"/>
      <c r="AQ821" s="398"/>
      <c r="AR821" s="7"/>
    </row>
    <row r="822" spans="5:44" x14ac:dyDescent="0.2">
      <c r="E822" s="398"/>
      <c r="F822" s="7"/>
      <c r="P822" s="398"/>
      <c r="Q822" s="7"/>
      <c r="Y822" s="398"/>
      <c r="Z822" s="7"/>
      <c r="AG822" s="398"/>
      <c r="AH822" s="7"/>
      <c r="AQ822" s="398"/>
      <c r="AR822" s="7"/>
    </row>
    <row r="823" spans="5:44" x14ac:dyDescent="0.2">
      <c r="E823" s="398"/>
      <c r="F823" s="7"/>
      <c r="P823" s="398"/>
      <c r="Q823" s="7"/>
      <c r="Y823" s="398"/>
      <c r="Z823" s="7"/>
      <c r="AG823" s="398"/>
      <c r="AH823" s="7"/>
      <c r="AQ823" s="398"/>
      <c r="AR823" s="7"/>
    </row>
    <row r="824" spans="5:44" x14ac:dyDescent="0.2">
      <c r="E824" s="398"/>
      <c r="F824" s="7"/>
      <c r="P824" s="398"/>
      <c r="Q824" s="7"/>
      <c r="Y824" s="398"/>
      <c r="Z824" s="7"/>
      <c r="AG824" s="398"/>
      <c r="AH824" s="7"/>
      <c r="AQ824" s="398"/>
      <c r="AR824" s="7"/>
    </row>
    <row r="825" spans="5:44" x14ac:dyDescent="0.2">
      <c r="E825" s="398"/>
      <c r="F825" s="7"/>
      <c r="P825" s="398"/>
      <c r="Q825" s="7"/>
      <c r="Y825" s="398"/>
      <c r="Z825" s="7"/>
      <c r="AG825" s="398"/>
      <c r="AH825" s="7"/>
      <c r="AQ825" s="398"/>
      <c r="AR825" s="7"/>
    </row>
    <row r="826" spans="5:44" x14ac:dyDescent="0.2">
      <c r="E826" s="398"/>
      <c r="F826" s="7"/>
      <c r="P826" s="398"/>
      <c r="Q826" s="7"/>
      <c r="Y826" s="398"/>
      <c r="Z826" s="7"/>
      <c r="AG826" s="398"/>
      <c r="AH826" s="7"/>
      <c r="AQ826" s="398"/>
      <c r="AR826" s="7"/>
    </row>
    <row r="827" spans="5:44" x14ac:dyDescent="0.2">
      <c r="E827" s="398"/>
      <c r="F827" s="7"/>
      <c r="P827" s="398"/>
      <c r="Q827" s="7"/>
      <c r="Y827" s="398"/>
      <c r="Z827" s="7"/>
      <c r="AG827" s="398"/>
      <c r="AH827" s="7"/>
      <c r="AQ827" s="398"/>
      <c r="AR827" s="7"/>
    </row>
    <row r="828" spans="5:44" x14ac:dyDescent="0.2">
      <c r="E828" s="398"/>
      <c r="F828" s="7"/>
      <c r="P828" s="398"/>
      <c r="Q828" s="7"/>
      <c r="Y828" s="398"/>
      <c r="Z828" s="7"/>
      <c r="AG828" s="398"/>
      <c r="AH828" s="7"/>
      <c r="AQ828" s="398"/>
      <c r="AR828" s="7"/>
    </row>
    <row r="829" spans="5:44" x14ac:dyDescent="0.2">
      <c r="E829" s="398"/>
      <c r="F829" s="7"/>
      <c r="P829" s="398"/>
      <c r="Q829" s="7"/>
      <c r="Y829" s="398"/>
      <c r="Z829" s="7"/>
      <c r="AG829" s="398"/>
      <c r="AH829" s="7"/>
      <c r="AQ829" s="398"/>
      <c r="AR829" s="7"/>
    </row>
    <row r="830" spans="5:44" x14ac:dyDescent="0.2">
      <c r="E830" s="398"/>
      <c r="F830" s="7"/>
      <c r="P830" s="398"/>
      <c r="Q830" s="7"/>
      <c r="Y830" s="398"/>
      <c r="Z830" s="7"/>
      <c r="AG830" s="398"/>
      <c r="AH830" s="7"/>
      <c r="AQ830" s="398"/>
      <c r="AR830" s="7"/>
    </row>
    <row r="831" spans="5:44" x14ac:dyDescent="0.2">
      <c r="E831" s="398"/>
      <c r="F831" s="7"/>
      <c r="P831" s="398"/>
      <c r="Q831" s="7"/>
      <c r="Y831" s="398"/>
      <c r="Z831" s="7"/>
      <c r="AG831" s="398"/>
      <c r="AH831" s="7"/>
      <c r="AQ831" s="398"/>
      <c r="AR831" s="7"/>
    </row>
    <row r="832" spans="5:44" x14ac:dyDescent="0.2">
      <c r="E832" s="398"/>
      <c r="F832" s="7"/>
      <c r="P832" s="398"/>
      <c r="Q832" s="7"/>
      <c r="Y832" s="398"/>
      <c r="Z832" s="7"/>
      <c r="AG832" s="398"/>
      <c r="AH832" s="7"/>
      <c r="AQ832" s="398"/>
      <c r="AR832" s="7"/>
    </row>
    <row r="833" spans="5:44" x14ac:dyDescent="0.2">
      <c r="E833" s="398"/>
      <c r="F833" s="7"/>
      <c r="P833" s="398"/>
      <c r="Q833" s="7"/>
      <c r="Y833" s="398"/>
      <c r="Z833" s="7"/>
      <c r="AG833" s="398"/>
      <c r="AH833" s="7"/>
      <c r="AQ833" s="398"/>
      <c r="AR833" s="7"/>
    </row>
    <row r="834" spans="5:44" x14ac:dyDescent="0.2">
      <c r="E834" s="398"/>
      <c r="F834" s="7"/>
      <c r="P834" s="398"/>
      <c r="Q834" s="7"/>
      <c r="Y834" s="398"/>
      <c r="Z834" s="7"/>
      <c r="AG834" s="398"/>
      <c r="AH834" s="7"/>
      <c r="AQ834" s="398"/>
      <c r="AR834" s="7"/>
    </row>
    <row r="835" spans="5:44" x14ac:dyDescent="0.2">
      <c r="E835" s="398"/>
      <c r="F835" s="7"/>
      <c r="P835" s="398"/>
      <c r="Q835" s="7"/>
      <c r="Y835" s="398"/>
      <c r="Z835" s="7"/>
      <c r="AG835" s="398"/>
      <c r="AH835" s="7"/>
      <c r="AQ835" s="398"/>
      <c r="AR835" s="7"/>
    </row>
    <row r="836" spans="5:44" x14ac:dyDescent="0.2">
      <c r="E836" s="398"/>
      <c r="F836" s="7"/>
      <c r="P836" s="398"/>
      <c r="Q836" s="7"/>
      <c r="Y836" s="398"/>
      <c r="Z836" s="7"/>
      <c r="AG836" s="398"/>
      <c r="AH836" s="7"/>
      <c r="AQ836" s="398"/>
      <c r="AR836" s="7"/>
    </row>
    <row r="837" spans="5:44" x14ac:dyDescent="0.2">
      <c r="E837" s="398"/>
      <c r="F837" s="7"/>
      <c r="P837" s="398"/>
      <c r="Q837" s="7"/>
      <c r="Y837" s="398"/>
      <c r="Z837" s="7"/>
      <c r="AG837" s="398"/>
      <c r="AH837" s="7"/>
      <c r="AQ837" s="398"/>
      <c r="AR837" s="7"/>
    </row>
    <row r="838" spans="5:44" x14ac:dyDescent="0.2">
      <c r="E838" s="398"/>
      <c r="F838" s="7"/>
      <c r="P838" s="398"/>
      <c r="Q838" s="7"/>
      <c r="Y838" s="398"/>
      <c r="Z838" s="7"/>
      <c r="AG838" s="398"/>
      <c r="AH838" s="7"/>
      <c r="AQ838" s="398"/>
      <c r="AR838" s="7"/>
    </row>
    <row r="839" spans="5:44" x14ac:dyDescent="0.2">
      <c r="E839" s="398"/>
      <c r="F839" s="7"/>
      <c r="P839" s="398"/>
      <c r="Q839" s="7"/>
      <c r="Y839" s="398"/>
      <c r="Z839" s="7"/>
      <c r="AG839" s="398"/>
      <c r="AH839" s="7"/>
      <c r="AQ839" s="398"/>
      <c r="AR839" s="7"/>
    </row>
    <row r="840" spans="5:44" x14ac:dyDescent="0.2">
      <c r="E840" s="398"/>
      <c r="F840" s="7"/>
      <c r="P840" s="398"/>
      <c r="Q840" s="7"/>
      <c r="Y840" s="398"/>
      <c r="Z840" s="7"/>
      <c r="AG840" s="398"/>
      <c r="AH840" s="7"/>
      <c r="AQ840" s="398"/>
      <c r="AR840" s="7"/>
    </row>
    <row r="841" spans="5:44" x14ac:dyDescent="0.2">
      <c r="E841" s="398"/>
      <c r="F841" s="7"/>
      <c r="P841" s="398"/>
      <c r="Q841" s="7"/>
      <c r="Y841" s="398"/>
      <c r="Z841" s="7"/>
      <c r="AG841" s="398"/>
      <c r="AH841" s="7"/>
      <c r="AQ841" s="398"/>
      <c r="AR841" s="7"/>
    </row>
    <row r="842" spans="5:44" x14ac:dyDescent="0.2">
      <c r="E842" s="398"/>
      <c r="F842" s="7"/>
      <c r="P842" s="398"/>
      <c r="Q842" s="7"/>
      <c r="Y842" s="398"/>
      <c r="Z842" s="7"/>
      <c r="AG842" s="398"/>
      <c r="AH842" s="7"/>
      <c r="AQ842" s="398"/>
      <c r="AR842" s="7"/>
    </row>
    <row r="843" spans="5:44" x14ac:dyDescent="0.2">
      <c r="E843" s="398"/>
      <c r="F843" s="7"/>
      <c r="P843" s="398"/>
      <c r="Q843" s="7"/>
      <c r="Y843" s="398"/>
      <c r="Z843" s="7"/>
      <c r="AG843" s="398"/>
      <c r="AH843" s="7"/>
      <c r="AQ843" s="398"/>
      <c r="AR843" s="7"/>
    </row>
    <row r="844" spans="5:44" x14ac:dyDescent="0.2">
      <c r="E844" s="398"/>
      <c r="F844" s="7"/>
      <c r="P844" s="398"/>
      <c r="Q844" s="7"/>
      <c r="Y844" s="398"/>
      <c r="Z844" s="7"/>
      <c r="AG844" s="398"/>
      <c r="AH844" s="7"/>
      <c r="AQ844" s="398"/>
      <c r="AR844" s="7"/>
    </row>
    <row r="845" spans="5:44" x14ac:dyDescent="0.2">
      <c r="E845" s="398"/>
      <c r="F845" s="7"/>
      <c r="P845" s="398"/>
      <c r="Q845" s="7"/>
      <c r="Y845" s="398"/>
      <c r="Z845" s="7"/>
      <c r="AG845" s="398"/>
      <c r="AH845" s="7"/>
      <c r="AQ845" s="398"/>
      <c r="AR845" s="7"/>
    </row>
    <row r="846" spans="5:44" x14ac:dyDescent="0.2">
      <c r="E846" s="398"/>
      <c r="F846" s="7"/>
      <c r="P846" s="398"/>
      <c r="Q846" s="7"/>
      <c r="Y846" s="398"/>
      <c r="Z846" s="7"/>
      <c r="AG846" s="398"/>
      <c r="AH846" s="7"/>
      <c r="AQ846" s="398"/>
      <c r="AR846" s="7"/>
    </row>
    <row r="847" spans="5:44" x14ac:dyDescent="0.2">
      <c r="E847" s="398"/>
      <c r="F847" s="7"/>
      <c r="P847" s="398"/>
      <c r="Q847" s="7"/>
      <c r="Y847" s="398"/>
      <c r="Z847" s="7"/>
      <c r="AG847" s="398"/>
      <c r="AH847" s="7"/>
      <c r="AQ847" s="398"/>
      <c r="AR847" s="7"/>
    </row>
    <row r="848" spans="5:44" x14ac:dyDescent="0.2">
      <c r="E848" s="398"/>
      <c r="F848" s="7"/>
      <c r="P848" s="398"/>
      <c r="Q848" s="7"/>
      <c r="Y848" s="398"/>
      <c r="Z848" s="7"/>
      <c r="AG848" s="398"/>
      <c r="AH848" s="7"/>
      <c r="AQ848" s="398"/>
      <c r="AR848" s="7"/>
    </row>
    <row r="849" spans="5:44" x14ac:dyDescent="0.2">
      <c r="E849" s="398"/>
      <c r="F849" s="7"/>
      <c r="P849" s="398"/>
      <c r="Q849" s="7"/>
      <c r="Y849" s="398"/>
      <c r="Z849" s="7"/>
      <c r="AG849" s="398"/>
      <c r="AH849" s="7"/>
      <c r="AQ849" s="398"/>
      <c r="AR849" s="7"/>
    </row>
    <row r="850" spans="5:44" x14ac:dyDescent="0.2">
      <c r="E850" s="398"/>
      <c r="F850" s="7"/>
      <c r="P850" s="398"/>
      <c r="Q850" s="7"/>
      <c r="Y850" s="398"/>
      <c r="Z850" s="7"/>
      <c r="AG850" s="398"/>
      <c r="AH850" s="7"/>
      <c r="AQ850" s="398"/>
      <c r="AR850" s="7"/>
    </row>
    <row r="851" spans="5:44" x14ac:dyDescent="0.2">
      <c r="E851" s="398"/>
      <c r="F851" s="7"/>
      <c r="P851" s="398"/>
      <c r="Q851" s="7"/>
      <c r="Y851" s="398"/>
      <c r="Z851" s="7"/>
      <c r="AG851" s="398"/>
      <c r="AH851" s="7"/>
      <c r="AQ851" s="398"/>
      <c r="AR851" s="7"/>
    </row>
    <row r="852" spans="5:44" x14ac:dyDescent="0.2">
      <c r="E852" s="398"/>
      <c r="F852" s="7"/>
      <c r="P852" s="398"/>
      <c r="Q852" s="7"/>
      <c r="Y852" s="398"/>
      <c r="Z852" s="7"/>
      <c r="AG852" s="398"/>
      <c r="AH852" s="7"/>
      <c r="AQ852" s="398"/>
      <c r="AR852" s="7"/>
    </row>
    <row r="853" spans="5:44" x14ac:dyDescent="0.2">
      <c r="E853" s="398"/>
      <c r="F853" s="7"/>
      <c r="P853" s="398"/>
      <c r="Q853" s="7"/>
      <c r="Y853" s="398"/>
      <c r="Z853" s="7"/>
      <c r="AG853" s="398"/>
      <c r="AH853" s="7"/>
      <c r="AQ853" s="398"/>
      <c r="AR853" s="7"/>
    </row>
    <row r="854" spans="5:44" x14ac:dyDescent="0.2">
      <c r="E854" s="398"/>
      <c r="F854" s="7"/>
      <c r="P854" s="398"/>
      <c r="Q854" s="7"/>
      <c r="Y854" s="398"/>
      <c r="Z854" s="7"/>
      <c r="AG854" s="398"/>
      <c r="AH854" s="7"/>
      <c r="AQ854" s="398"/>
      <c r="AR854" s="7"/>
    </row>
    <row r="855" spans="5:44" x14ac:dyDescent="0.2">
      <c r="E855" s="398"/>
      <c r="F855" s="7"/>
      <c r="P855" s="398"/>
      <c r="Q855" s="7"/>
      <c r="Y855" s="398"/>
      <c r="Z855" s="7"/>
      <c r="AG855" s="398"/>
      <c r="AH855" s="7"/>
      <c r="AQ855" s="398"/>
      <c r="AR855" s="7"/>
    </row>
    <row r="856" spans="5:44" x14ac:dyDescent="0.2">
      <c r="E856" s="398"/>
      <c r="F856" s="7"/>
      <c r="P856" s="398"/>
      <c r="Q856" s="7"/>
      <c r="Y856" s="398"/>
      <c r="Z856" s="7"/>
      <c r="AG856" s="398"/>
      <c r="AH856" s="7"/>
      <c r="AQ856" s="398"/>
      <c r="AR856" s="7"/>
    </row>
    <row r="857" spans="5:44" x14ac:dyDescent="0.2">
      <c r="E857" s="398"/>
      <c r="F857" s="7"/>
      <c r="P857" s="398"/>
      <c r="Q857" s="7"/>
      <c r="Y857" s="398"/>
      <c r="Z857" s="7"/>
      <c r="AG857" s="398"/>
      <c r="AH857" s="7"/>
      <c r="AQ857" s="398"/>
      <c r="AR857" s="7"/>
    </row>
    <row r="858" spans="5:44" x14ac:dyDescent="0.2">
      <c r="E858" s="398"/>
      <c r="F858" s="7"/>
      <c r="P858" s="398"/>
      <c r="Q858" s="7"/>
      <c r="Y858" s="398"/>
      <c r="Z858" s="7"/>
      <c r="AG858" s="398"/>
      <c r="AH858" s="7"/>
      <c r="AQ858" s="398"/>
      <c r="AR858" s="7"/>
    </row>
    <row r="859" spans="5:44" x14ac:dyDescent="0.2">
      <c r="E859" s="398"/>
      <c r="F859" s="7"/>
      <c r="P859" s="398"/>
      <c r="Q859" s="7"/>
      <c r="Y859" s="398"/>
      <c r="Z859" s="7"/>
      <c r="AG859" s="398"/>
      <c r="AH859" s="7"/>
      <c r="AQ859" s="398"/>
      <c r="AR859" s="7"/>
    </row>
    <row r="860" spans="5:44" x14ac:dyDescent="0.2">
      <c r="E860" s="398"/>
      <c r="F860" s="7"/>
      <c r="P860" s="398"/>
      <c r="Q860" s="7"/>
      <c r="Y860" s="398"/>
      <c r="Z860" s="7"/>
      <c r="AG860" s="398"/>
      <c r="AH860" s="7"/>
      <c r="AQ860" s="398"/>
      <c r="AR860" s="7"/>
    </row>
    <row r="861" spans="5:44" x14ac:dyDescent="0.2">
      <c r="E861" s="398"/>
      <c r="F861" s="7"/>
      <c r="P861" s="398"/>
      <c r="Q861" s="7"/>
      <c r="Y861" s="398"/>
      <c r="Z861" s="7"/>
      <c r="AG861" s="398"/>
      <c r="AH861" s="7"/>
      <c r="AQ861" s="398"/>
      <c r="AR861" s="7"/>
    </row>
    <row r="862" spans="5:44" x14ac:dyDescent="0.2">
      <c r="E862" s="398"/>
      <c r="F862" s="7"/>
      <c r="P862" s="398"/>
      <c r="Q862" s="7"/>
      <c r="Y862" s="398"/>
      <c r="Z862" s="7"/>
      <c r="AG862" s="398"/>
      <c r="AH862" s="7"/>
      <c r="AQ862" s="398"/>
      <c r="AR862" s="7"/>
    </row>
    <row r="863" spans="5:44" x14ac:dyDescent="0.2">
      <c r="E863" s="398"/>
      <c r="F863" s="7"/>
      <c r="P863" s="398"/>
      <c r="Q863" s="7"/>
      <c r="Y863" s="398"/>
      <c r="Z863" s="7"/>
      <c r="AG863" s="398"/>
      <c r="AH863" s="7"/>
      <c r="AQ863" s="398"/>
      <c r="AR863" s="7"/>
    </row>
    <row r="864" spans="5:44" x14ac:dyDescent="0.2">
      <c r="E864" s="398"/>
      <c r="F864" s="7"/>
      <c r="P864" s="398"/>
      <c r="Q864" s="7"/>
      <c r="Y864" s="398"/>
      <c r="Z864" s="7"/>
      <c r="AG864" s="398"/>
      <c r="AH864" s="7"/>
      <c r="AQ864" s="398"/>
      <c r="AR864" s="7"/>
    </row>
    <row r="865" spans="5:44" x14ac:dyDescent="0.2">
      <c r="E865" s="398"/>
      <c r="F865" s="7"/>
      <c r="P865" s="398"/>
      <c r="Q865" s="7"/>
      <c r="Y865" s="398"/>
      <c r="Z865" s="7"/>
      <c r="AG865" s="398"/>
      <c r="AH865" s="7"/>
      <c r="AQ865" s="398"/>
      <c r="AR865" s="7"/>
    </row>
    <row r="866" spans="5:44" x14ac:dyDescent="0.2">
      <c r="E866" s="398"/>
      <c r="F866" s="7"/>
      <c r="P866" s="398"/>
      <c r="Q866" s="7"/>
      <c r="Y866" s="398"/>
      <c r="Z866" s="7"/>
      <c r="AG866" s="398"/>
      <c r="AH866" s="7"/>
      <c r="AQ866" s="398"/>
      <c r="AR866" s="7"/>
    </row>
    <row r="867" spans="5:44" x14ac:dyDescent="0.2">
      <c r="E867" s="398"/>
      <c r="F867" s="7"/>
      <c r="P867" s="398"/>
      <c r="Q867" s="7"/>
      <c r="Y867" s="398"/>
      <c r="Z867" s="7"/>
      <c r="AG867" s="398"/>
      <c r="AH867" s="7"/>
      <c r="AQ867" s="398"/>
      <c r="AR867" s="7"/>
    </row>
    <row r="868" spans="5:44" x14ac:dyDescent="0.2">
      <c r="E868" s="398"/>
      <c r="F868" s="7"/>
      <c r="P868" s="398"/>
      <c r="Q868" s="7"/>
      <c r="Y868" s="398"/>
      <c r="Z868" s="7"/>
      <c r="AG868" s="398"/>
      <c r="AH868" s="7"/>
      <c r="AQ868" s="398"/>
      <c r="AR868" s="7"/>
    </row>
    <row r="869" spans="5:44" x14ac:dyDescent="0.2">
      <c r="E869" s="398"/>
      <c r="F869" s="7"/>
      <c r="P869" s="398"/>
      <c r="Q869" s="7"/>
      <c r="Y869" s="398"/>
      <c r="Z869" s="7"/>
      <c r="AG869" s="398"/>
      <c r="AH869" s="7"/>
      <c r="AQ869" s="398"/>
      <c r="AR869" s="7"/>
    </row>
    <row r="870" spans="5:44" x14ac:dyDescent="0.2">
      <c r="E870" s="398"/>
      <c r="F870" s="7"/>
      <c r="P870" s="398"/>
      <c r="Q870" s="7"/>
      <c r="Y870" s="398"/>
      <c r="Z870" s="7"/>
      <c r="AG870" s="398"/>
      <c r="AH870" s="7"/>
      <c r="AQ870" s="398"/>
      <c r="AR870" s="7"/>
    </row>
    <row r="871" spans="5:44" x14ac:dyDescent="0.2">
      <c r="E871" s="398"/>
      <c r="F871" s="7"/>
      <c r="P871" s="398"/>
      <c r="Q871" s="7"/>
      <c r="Y871" s="398"/>
      <c r="Z871" s="7"/>
      <c r="AG871" s="398"/>
      <c r="AH871" s="7"/>
      <c r="AQ871" s="398"/>
      <c r="AR871" s="7"/>
    </row>
    <row r="872" spans="5:44" x14ac:dyDescent="0.2">
      <c r="E872" s="398"/>
      <c r="F872" s="7"/>
      <c r="P872" s="398"/>
      <c r="Q872" s="7"/>
      <c r="Y872" s="398"/>
      <c r="Z872" s="7"/>
      <c r="AG872" s="398"/>
      <c r="AH872" s="7"/>
      <c r="AQ872" s="398"/>
      <c r="AR872" s="7"/>
    </row>
    <row r="873" spans="5:44" x14ac:dyDescent="0.2">
      <c r="E873" s="398"/>
      <c r="F873" s="7"/>
      <c r="P873" s="398"/>
      <c r="Q873" s="7"/>
      <c r="Y873" s="398"/>
      <c r="Z873" s="7"/>
      <c r="AG873" s="398"/>
      <c r="AH873" s="7"/>
      <c r="AQ873" s="398"/>
      <c r="AR873" s="7"/>
    </row>
    <row r="874" spans="5:44" x14ac:dyDescent="0.2">
      <c r="E874" s="398"/>
      <c r="F874" s="7"/>
      <c r="P874" s="398"/>
      <c r="Q874" s="7"/>
      <c r="Y874" s="398"/>
      <c r="Z874" s="7"/>
      <c r="AG874" s="398"/>
      <c r="AH874" s="7"/>
      <c r="AQ874" s="398"/>
      <c r="AR874" s="7"/>
    </row>
    <row r="875" spans="5:44" x14ac:dyDescent="0.2">
      <c r="E875" s="398"/>
      <c r="F875" s="7"/>
      <c r="P875" s="398"/>
      <c r="Q875" s="7"/>
      <c r="Y875" s="398"/>
      <c r="Z875" s="7"/>
      <c r="AG875" s="398"/>
      <c r="AH875" s="7"/>
      <c r="AQ875" s="398"/>
      <c r="AR875" s="7"/>
    </row>
    <row r="876" spans="5:44" x14ac:dyDescent="0.2">
      <c r="E876" s="398"/>
      <c r="F876" s="7"/>
      <c r="P876" s="398"/>
      <c r="Q876" s="7"/>
      <c r="Y876" s="398"/>
      <c r="Z876" s="7"/>
      <c r="AG876" s="398"/>
      <c r="AH876" s="7"/>
      <c r="AQ876" s="398"/>
      <c r="AR876" s="7"/>
    </row>
    <row r="877" spans="5:44" x14ac:dyDescent="0.2">
      <c r="E877" s="398"/>
      <c r="F877" s="7"/>
      <c r="P877" s="398"/>
      <c r="Q877" s="7"/>
      <c r="Y877" s="398"/>
      <c r="Z877" s="7"/>
      <c r="AG877" s="398"/>
      <c r="AH877" s="7"/>
      <c r="AQ877" s="398"/>
      <c r="AR877" s="7"/>
    </row>
    <row r="878" spans="5:44" x14ac:dyDescent="0.2">
      <c r="E878" s="398"/>
      <c r="F878" s="7"/>
      <c r="P878" s="398"/>
      <c r="Q878" s="7"/>
      <c r="Y878" s="398"/>
      <c r="Z878" s="7"/>
      <c r="AG878" s="398"/>
      <c r="AH878" s="7"/>
      <c r="AQ878" s="398"/>
      <c r="AR878" s="7"/>
    </row>
    <row r="879" spans="5:44" x14ac:dyDescent="0.2">
      <c r="E879" s="398"/>
      <c r="F879" s="7"/>
      <c r="P879" s="398"/>
      <c r="Q879" s="7"/>
      <c r="Y879" s="398"/>
      <c r="Z879" s="7"/>
      <c r="AG879" s="398"/>
      <c r="AH879" s="7"/>
      <c r="AQ879" s="398"/>
      <c r="AR879" s="7"/>
    </row>
    <row r="880" spans="5:44" x14ac:dyDescent="0.2">
      <c r="E880" s="398"/>
      <c r="F880" s="7"/>
      <c r="P880" s="398"/>
      <c r="Q880" s="7"/>
      <c r="Y880" s="398"/>
      <c r="Z880" s="7"/>
      <c r="AG880" s="398"/>
      <c r="AH880" s="7"/>
      <c r="AQ880" s="398"/>
      <c r="AR880" s="7"/>
    </row>
    <row r="881" spans="5:44" x14ac:dyDescent="0.2">
      <c r="E881" s="398"/>
      <c r="F881" s="7"/>
      <c r="P881" s="398"/>
      <c r="Q881" s="7"/>
      <c r="Y881" s="398"/>
      <c r="Z881" s="7"/>
      <c r="AG881" s="398"/>
      <c r="AH881" s="7"/>
      <c r="AQ881" s="398"/>
      <c r="AR881" s="7"/>
    </row>
    <row r="882" spans="5:44" x14ac:dyDescent="0.2">
      <c r="E882" s="398"/>
      <c r="F882" s="7"/>
      <c r="P882" s="398"/>
      <c r="Q882" s="7"/>
      <c r="Y882" s="398"/>
      <c r="Z882" s="7"/>
      <c r="AG882" s="398"/>
      <c r="AH882" s="7"/>
      <c r="AQ882" s="398"/>
      <c r="AR882" s="7"/>
    </row>
    <row r="883" spans="5:44" x14ac:dyDescent="0.2">
      <c r="E883" s="398"/>
      <c r="F883" s="7"/>
      <c r="P883" s="398"/>
      <c r="Q883" s="7"/>
      <c r="Y883" s="398"/>
      <c r="Z883" s="7"/>
      <c r="AG883" s="398"/>
      <c r="AH883" s="7"/>
      <c r="AQ883" s="398"/>
      <c r="AR883" s="7"/>
    </row>
    <row r="884" spans="5:44" x14ac:dyDescent="0.2">
      <c r="E884" s="398"/>
      <c r="F884" s="7"/>
      <c r="P884" s="398"/>
      <c r="Q884" s="7"/>
      <c r="Y884" s="398"/>
      <c r="Z884" s="7"/>
      <c r="AG884" s="398"/>
      <c r="AH884" s="7"/>
      <c r="AQ884" s="398"/>
      <c r="AR884" s="7"/>
    </row>
    <row r="885" spans="5:44" x14ac:dyDescent="0.2">
      <c r="E885" s="398"/>
      <c r="F885" s="7"/>
      <c r="P885" s="398"/>
      <c r="Q885" s="7"/>
      <c r="Y885" s="398"/>
      <c r="Z885" s="7"/>
      <c r="AG885" s="398"/>
      <c r="AH885" s="7"/>
      <c r="AQ885" s="398"/>
      <c r="AR885" s="7"/>
    </row>
    <row r="886" spans="5:44" x14ac:dyDescent="0.2">
      <c r="E886" s="398"/>
      <c r="F886" s="7"/>
      <c r="P886" s="398"/>
      <c r="Q886" s="7"/>
      <c r="Y886" s="398"/>
      <c r="Z886" s="7"/>
      <c r="AG886" s="398"/>
      <c r="AH886" s="7"/>
      <c r="AQ886" s="398"/>
      <c r="AR886" s="7"/>
    </row>
    <row r="887" spans="5:44" x14ac:dyDescent="0.2">
      <c r="E887" s="398"/>
      <c r="F887" s="7"/>
      <c r="P887" s="398"/>
      <c r="Q887" s="7"/>
      <c r="Y887" s="398"/>
      <c r="Z887" s="7"/>
      <c r="AG887" s="398"/>
      <c r="AH887" s="7"/>
      <c r="AQ887" s="398"/>
      <c r="AR887" s="7"/>
    </row>
    <row r="888" spans="5:44" x14ac:dyDescent="0.2">
      <c r="E888" s="398"/>
      <c r="F888" s="7"/>
      <c r="P888" s="398"/>
      <c r="Q888" s="7"/>
      <c r="Y888" s="398"/>
      <c r="Z888" s="7"/>
      <c r="AG888" s="398"/>
      <c r="AH888" s="7"/>
      <c r="AQ888" s="398"/>
      <c r="AR888" s="7"/>
    </row>
    <row r="889" spans="5:44" x14ac:dyDescent="0.2">
      <c r="E889" s="398"/>
      <c r="F889" s="7"/>
      <c r="P889" s="398"/>
      <c r="Q889" s="7"/>
      <c r="Y889" s="398"/>
      <c r="Z889" s="7"/>
      <c r="AG889" s="398"/>
      <c r="AH889" s="7"/>
      <c r="AQ889" s="398"/>
      <c r="AR889" s="7"/>
    </row>
    <row r="890" spans="5:44" x14ac:dyDescent="0.2">
      <c r="E890" s="398"/>
      <c r="F890" s="7"/>
      <c r="P890" s="398"/>
      <c r="Q890" s="7"/>
      <c r="Y890" s="398"/>
      <c r="Z890" s="7"/>
      <c r="AG890" s="398"/>
      <c r="AH890" s="7"/>
      <c r="AQ890" s="398"/>
      <c r="AR890" s="7"/>
    </row>
    <row r="891" spans="5:44" x14ac:dyDescent="0.2">
      <c r="E891" s="398"/>
      <c r="F891" s="7"/>
      <c r="P891" s="398"/>
      <c r="Q891" s="7"/>
      <c r="Y891" s="398"/>
      <c r="Z891" s="7"/>
      <c r="AG891" s="398"/>
      <c r="AH891" s="7"/>
      <c r="AQ891" s="398"/>
      <c r="AR891" s="7"/>
    </row>
    <row r="892" spans="5:44" x14ac:dyDescent="0.2">
      <c r="E892" s="398"/>
      <c r="F892" s="7"/>
      <c r="P892" s="398"/>
      <c r="Q892" s="7"/>
      <c r="Y892" s="398"/>
      <c r="Z892" s="7"/>
      <c r="AG892" s="398"/>
      <c r="AH892" s="7"/>
      <c r="AQ892" s="398"/>
      <c r="AR892" s="7"/>
    </row>
    <row r="893" spans="5:44" x14ac:dyDescent="0.2">
      <c r="E893" s="398"/>
      <c r="F893" s="7"/>
      <c r="P893" s="398"/>
      <c r="Q893" s="7"/>
      <c r="Y893" s="398"/>
      <c r="Z893" s="7"/>
      <c r="AG893" s="398"/>
      <c r="AH893" s="7"/>
      <c r="AQ893" s="398"/>
      <c r="AR893" s="7"/>
    </row>
    <row r="894" spans="5:44" x14ac:dyDescent="0.2">
      <c r="E894" s="398"/>
      <c r="F894" s="7"/>
      <c r="P894" s="398"/>
      <c r="Q894" s="7"/>
      <c r="Y894" s="398"/>
      <c r="Z894" s="7"/>
      <c r="AG894" s="398"/>
      <c r="AH894" s="7"/>
      <c r="AQ894" s="398"/>
      <c r="AR894" s="7"/>
    </row>
    <row r="895" spans="5:44" x14ac:dyDescent="0.2">
      <c r="E895" s="398"/>
      <c r="F895" s="7"/>
      <c r="P895" s="398"/>
      <c r="Q895" s="7"/>
      <c r="Y895" s="398"/>
      <c r="Z895" s="7"/>
      <c r="AG895" s="398"/>
      <c r="AH895" s="7"/>
      <c r="AQ895" s="398"/>
      <c r="AR895" s="7"/>
    </row>
    <row r="896" spans="5:44" x14ac:dyDescent="0.2">
      <c r="E896" s="398"/>
      <c r="F896" s="7"/>
      <c r="P896" s="398"/>
      <c r="Q896" s="7"/>
      <c r="Y896" s="398"/>
      <c r="Z896" s="7"/>
      <c r="AG896" s="398"/>
      <c r="AH896" s="7"/>
      <c r="AQ896" s="398"/>
      <c r="AR896" s="7"/>
    </row>
    <row r="897" spans="5:44" x14ac:dyDescent="0.2">
      <c r="E897" s="398"/>
      <c r="F897" s="7"/>
      <c r="P897" s="398"/>
      <c r="Q897" s="7"/>
      <c r="Y897" s="398"/>
      <c r="Z897" s="7"/>
      <c r="AG897" s="398"/>
      <c r="AH897" s="7"/>
      <c r="AQ897" s="398"/>
      <c r="AR897" s="7"/>
    </row>
    <row r="898" spans="5:44" x14ac:dyDescent="0.2">
      <c r="E898" s="398"/>
      <c r="F898" s="7"/>
      <c r="P898" s="398"/>
      <c r="Q898" s="7"/>
      <c r="Y898" s="398"/>
      <c r="Z898" s="7"/>
      <c r="AG898" s="398"/>
      <c r="AH898" s="7"/>
      <c r="AQ898" s="398"/>
      <c r="AR898" s="7"/>
    </row>
    <row r="899" spans="5:44" x14ac:dyDescent="0.2">
      <c r="E899" s="398"/>
      <c r="F899" s="7"/>
      <c r="P899" s="398"/>
      <c r="Q899" s="7"/>
      <c r="Y899" s="398"/>
      <c r="Z899" s="7"/>
      <c r="AG899" s="398"/>
      <c r="AH899" s="7"/>
      <c r="AQ899" s="398"/>
      <c r="AR899" s="7"/>
    </row>
    <row r="900" spans="5:44" x14ac:dyDescent="0.2">
      <c r="E900" s="398"/>
      <c r="F900" s="7"/>
      <c r="P900" s="398"/>
      <c r="Q900" s="7"/>
      <c r="Y900" s="398"/>
      <c r="Z900" s="7"/>
      <c r="AG900" s="398"/>
      <c r="AH900" s="7"/>
      <c r="AQ900" s="398"/>
      <c r="AR900" s="7"/>
    </row>
    <row r="901" spans="5:44" x14ac:dyDescent="0.2">
      <c r="E901" s="398"/>
      <c r="F901" s="7"/>
      <c r="P901" s="398"/>
      <c r="Q901" s="7"/>
      <c r="Y901" s="398"/>
      <c r="Z901" s="7"/>
      <c r="AG901" s="398"/>
      <c r="AH901" s="7"/>
      <c r="AQ901" s="398"/>
      <c r="AR901" s="7"/>
    </row>
    <row r="902" spans="5:44" x14ac:dyDescent="0.2">
      <c r="E902" s="398"/>
      <c r="F902" s="7"/>
      <c r="P902" s="398"/>
      <c r="Q902" s="7"/>
      <c r="Y902" s="398"/>
      <c r="Z902" s="7"/>
      <c r="AG902" s="398"/>
      <c r="AH902" s="7"/>
      <c r="AQ902" s="398"/>
      <c r="AR902" s="7"/>
    </row>
    <row r="903" spans="5:44" x14ac:dyDescent="0.2">
      <c r="E903" s="398"/>
      <c r="F903" s="7"/>
      <c r="P903" s="398"/>
      <c r="Q903" s="7"/>
      <c r="Y903" s="398"/>
      <c r="Z903" s="7"/>
      <c r="AG903" s="398"/>
      <c r="AH903" s="7"/>
      <c r="AQ903" s="398"/>
      <c r="AR903" s="7"/>
    </row>
    <row r="904" spans="5:44" x14ac:dyDescent="0.2">
      <c r="E904" s="398"/>
      <c r="F904" s="7"/>
      <c r="P904" s="398"/>
      <c r="Q904" s="7"/>
      <c r="Y904" s="398"/>
      <c r="Z904" s="7"/>
      <c r="AG904" s="398"/>
      <c r="AH904" s="7"/>
      <c r="AQ904" s="398"/>
      <c r="AR904" s="7"/>
    </row>
    <row r="905" spans="5:44" x14ac:dyDescent="0.2">
      <c r="E905" s="398"/>
      <c r="F905" s="7"/>
      <c r="P905" s="398"/>
      <c r="Q905" s="7"/>
      <c r="Y905" s="398"/>
      <c r="Z905" s="7"/>
      <c r="AG905" s="398"/>
      <c r="AH905" s="7"/>
      <c r="AQ905" s="398"/>
      <c r="AR905" s="7"/>
    </row>
    <row r="906" spans="5:44" x14ac:dyDescent="0.2">
      <c r="E906" s="398"/>
      <c r="F906" s="7"/>
      <c r="P906" s="398"/>
      <c r="Q906" s="7"/>
      <c r="Y906" s="398"/>
      <c r="Z906" s="7"/>
      <c r="AG906" s="398"/>
      <c r="AH906" s="7"/>
      <c r="AQ906" s="398"/>
      <c r="AR906" s="7"/>
    </row>
    <row r="907" spans="5:44" x14ac:dyDescent="0.2">
      <c r="E907" s="398"/>
      <c r="F907" s="7"/>
      <c r="P907" s="398"/>
      <c r="Q907" s="7"/>
      <c r="Y907" s="398"/>
      <c r="Z907" s="7"/>
      <c r="AG907" s="398"/>
      <c r="AH907" s="7"/>
      <c r="AQ907" s="398"/>
      <c r="AR907" s="7"/>
    </row>
    <row r="908" spans="5:44" x14ac:dyDescent="0.2">
      <c r="E908" s="398"/>
      <c r="F908" s="7"/>
      <c r="P908" s="398"/>
      <c r="Q908" s="7"/>
      <c r="Y908" s="398"/>
      <c r="Z908" s="7"/>
      <c r="AG908" s="398"/>
      <c r="AH908" s="7"/>
      <c r="AQ908" s="398"/>
      <c r="AR908" s="7"/>
    </row>
    <row r="909" spans="5:44" x14ac:dyDescent="0.2">
      <c r="E909" s="398"/>
      <c r="F909" s="7"/>
      <c r="P909" s="398"/>
      <c r="Q909" s="7"/>
      <c r="Y909" s="398"/>
      <c r="Z909" s="7"/>
      <c r="AG909" s="398"/>
      <c r="AH909" s="7"/>
      <c r="AQ909" s="398"/>
      <c r="AR909" s="7"/>
    </row>
    <row r="910" spans="5:44" x14ac:dyDescent="0.2">
      <c r="E910" s="398"/>
      <c r="F910" s="7"/>
      <c r="P910" s="398"/>
      <c r="Q910" s="7"/>
      <c r="Y910" s="398"/>
      <c r="Z910" s="7"/>
      <c r="AG910" s="398"/>
      <c r="AH910" s="7"/>
      <c r="AQ910" s="398"/>
      <c r="AR910" s="7"/>
    </row>
    <row r="911" spans="5:44" x14ac:dyDescent="0.2">
      <c r="E911" s="398"/>
      <c r="F911" s="7"/>
      <c r="P911" s="398"/>
      <c r="Q911" s="7"/>
      <c r="Y911" s="398"/>
      <c r="Z911" s="7"/>
      <c r="AG911" s="398"/>
      <c r="AH911" s="7"/>
      <c r="AQ911" s="398"/>
      <c r="AR911" s="7"/>
    </row>
    <row r="912" spans="5:44" x14ac:dyDescent="0.2">
      <c r="E912" s="398"/>
      <c r="F912" s="7"/>
      <c r="P912" s="398"/>
      <c r="Q912" s="7"/>
      <c r="Y912" s="398"/>
      <c r="Z912" s="7"/>
      <c r="AG912" s="398"/>
      <c r="AH912" s="7"/>
      <c r="AQ912" s="398"/>
      <c r="AR912" s="7"/>
    </row>
    <row r="913" spans="5:44" x14ac:dyDescent="0.2">
      <c r="E913" s="398"/>
      <c r="F913" s="7"/>
      <c r="P913" s="398"/>
      <c r="Q913" s="7"/>
      <c r="Y913" s="398"/>
      <c r="Z913" s="7"/>
      <c r="AG913" s="398"/>
      <c r="AH913" s="7"/>
      <c r="AQ913" s="398"/>
      <c r="AR913" s="7"/>
    </row>
    <row r="914" spans="5:44" x14ac:dyDescent="0.2">
      <c r="E914" s="398"/>
      <c r="F914" s="7"/>
      <c r="P914" s="398"/>
      <c r="Q914" s="7"/>
      <c r="Y914" s="398"/>
      <c r="Z914" s="7"/>
      <c r="AG914" s="398"/>
      <c r="AH914" s="7"/>
      <c r="AQ914" s="398"/>
      <c r="AR914" s="7"/>
    </row>
    <row r="915" spans="5:44" x14ac:dyDescent="0.2">
      <c r="E915" s="398"/>
      <c r="F915" s="7"/>
      <c r="P915" s="398"/>
      <c r="Q915" s="7"/>
      <c r="Y915" s="398"/>
      <c r="Z915" s="7"/>
      <c r="AG915" s="398"/>
      <c r="AH915" s="7"/>
      <c r="AQ915" s="398"/>
      <c r="AR915" s="7"/>
    </row>
    <row r="916" spans="5:44" x14ac:dyDescent="0.2">
      <c r="E916" s="398"/>
      <c r="F916" s="7"/>
      <c r="P916" s="398"/>
      <c r="Q916" s="7"/>
      <c r="Y916" s="398"/>
      <c r="Z916" s="7"/>
      <c r="AG916" s="398"/>
      <c r="AH916" s="7"/>
      <c r="AQ916" s="398"/>
      <c r="AR916" s="7"/>
    </row>
    <row r="917" spans="5:44" x14ac:dyDescent="0.2">
      <c r="E917" s="398"/>
      <c r="F917" s="7"/>
      <c r="P917" s="398"/>
      <c r="Q917" s="7"/>
      <c r="Y917" s="398"/>
      <c r="Z917" s="7"/>
      <c r="AG917" s="398"/>
      <c r="AH917" s="7"/>
      <c r="AQ917" s="398"/>
      <c r="AR917" s="7"/>
    </row>
    <row r="918" spans="5:44" x14ac:dyDescent="0.2">
      <c r="E918" s="398"/>
      <c r="F918" s="7"/>
      <c r="P918" s="398"/>
      <c r="Q918" s="7"/>
      <c r="Y918" s="398"/>
      <c r="Z918" s="7"/>
      <c r="AG918" s="398"/>
      <c r="AH918" s="7"/>
      <c r="AQ918" s="398"/>
      <c r="AR918" s="7"/>
    </row>
    <row r="919" spans="5:44" x14ac:dyDescent="0.2">
      <c r="E919" s="398"/>
      <c r="F919" s="7"/>
      <c r="P919" s="398"/>
      <c r="Q919" s="7"/>
      <c r="Y919" s="398"/>
      <c r="Z919" s="7"/>
      <c r="AG919" s="398"/>
      <c r="AH919" s="7"/>
      <c r="AQ919" s="398"/>
      <c r="AR919" s="7"/>
    </row>
    <row r="920" spans="5:44" x14ac:dyDescent="0.2">
      <c r="E920" s="398"/>
      <c r="F920" s="7"/>
      <c r="P920" s="398"/>
      <c r="Q920" s="7"/>
      <c r="Y920" s="398"/>
      <c r="Z920" s="7"/>
      <c r="AG920" s="398"/>
      <c r="AH920" s="7"/>
      <c r="AQ920" s="398"/>
      <c r="AR920" s="7"/>
    </row>
    <row r="921" spans="5:44" x14ac:dyDescent="0.2">
      <c r="E921" s="398"/>
      <c r="F921" s="7"/>
      <c r="P921" s="398"/>
      <c r="Q921" s="7"/>
      <c r="Y921" s="398"/>
      <c r="Z921" s="7"/>
      <c r="AG921" s="398"/>
      <c r="AH921" s="7"/>
      <c r="AQ921" s="398"/>
      <c r="AR921" s="7"/>
    </row>
    <row r="922" spans="5:44" x14ac:dyDescent="0.2">
      <c r="E922" s="398"/>
      <c r="F922" s="7"/>
      <c r="P922" s="398"/>
      <c r="Q922" s="7"/>
      <c r="Y922" s="398"/>
      <c r="Z922" s="7"/>
      <c r="AG922" s="398"/>
      <c r="AH922" s="7"/>
      <c r="AQ922" s="398"/>
      <c r="AR922" s="7"/>
    </row>
    <row r="923" spans="5:44" x14ac:dyDescent="0.2">
      <c r="E923" s="398"/>
      <c r="F923" s="7"/>
      <c r="P923" s="398"/>
      <c r="Q923" s="7"/>
      <c r="Y923" s="398"/>
      <c r="Z923" s="7"/>
      <c r="AG923" s="398"/>
      <c r="AH923" s="7"/>
      <c r="AQ923" s="398"/>
      <c r="AR923" s="7"/>
    </row>
    <row r="924" spans="5:44" x14ac:dyDescent="0.2">
      <c r="E924" s="398"/>
      <c r="F924" s="7"/>
      <c r="P924" s="398"/>
      <c r="Q924" s="7"/>
      <c r="Y924" s="398"/>
      <c r="Z924" s="7"/>
      <c r="AG924" s="398"/>
      <c r="AH924" s="7"/>
      <c r="AQ924" s="398"/>
      <c r="AR924" s="7"/>
    </row>
    <row r="925" spans="5:44" x14ac:dyDescent="0.2">
      <c r="E925" s="398"/>
      <c r="F925" s="7"/>
      <c r="P925" s="398"/>
      <c r="Q925" s="7"/>
      <c r="Y925" s="398"/>
      <c r="Z925" s="7"/>
      <c r="AG925" s="398"/>
      <c r="AH925" s="7"/>
      <c r="AQ925" s="398"/>
      <c r="AR925" s="7"/>
    </row>
    <row r="926" spans="5:44" x14ac:dyDescent="0.2">
      <c r="E926" s="398"/>
      <c r="F926" s="7"/>
      <c r="P926" s="398"/>
      <c r="Q926" s="7"/>
      <c r="Y926" s="398"/>
      <c r="Z926" s="7"/>
      <c r="AG926" s="398"/>
      <c r="AH926" s="7"/>
      <c r="AQ926" s="398"/>
      <c r="AR926" s="7"/>
    </row>
    <row r="927" spans="5:44" x14ac:dyDescent="0.2">
      <c r="E927" s="398"/>
      <c r="F927" s="7"/>
      <c r="P927" s="398"/>
      <c r="Q927" s="7"/>
      <c r="Y927" s="398"/>
      <c r="Z927" s="7"/>
      <c r="AG927" s="398"/>
      <c r="AH927" s="7"/>
      <c r="AQ927" s="398"/>
      <c r="AR927" s="7"/>
    </row>
    <row r="928" spans="5:44" x14ac:dyDescent="0.2">
      <c r="E928" s="398"/>
      <c r="F928" s="7"/>
      <c r="P928" s="398"/>
      <c r="Q928" s="7"/>
      <c r="Y928" s="398"/>
      <c r="Z928" s="7"/>
      <c r="AG928" s="398"/>
      <c r="AH928" s="7"/>
      <c r="AQ928" s="398"/>
      <c r="AR928" s="7"/>
    </row>
    <row r="929" spans="5:44" x14ac:dyDescent="0.2">
      <c r="E929" s="398"/>
      <c r="F929" s="7"/>
      <c r="P929" s="398"/>
      <c r="Q929" s="7"/>
      <c r="Y929" s="398"/>
      <c r="Z929" s="7"/>
      <c r="AG929" s="398"/>
      <c r="AH929" s="7"/>
      <c r="AQ929" s="398"/>
      <c r="AR929" s="7"/>
    </row>
    <row r="930" spans="5:44" x14ac:dyDescent="0.2">
      <c r="E930" s="398"/>
      <c r="F930" s="7"/>
      <c r="P930" s="398"/>
      <c r="Q930" s="7"/>
      <c r="Y930" s="398"/>
      <c r="Z930" s="7"/>
      <c r="AG930" s="398"/>
      <c r="AH930" s="7"/>
      <c r="AQ930" s="398"/>
      <c r="AR930" s="7"/>
    </row>
    <row r="931" spans="5:44" x14ac:dyDescent="0.2">
      <c r="E931" s="398"/>
      <c r="F931" s="7"/>
      <c r="P931" s="398"/>
      <c r="Q931" s="7"/>
      <c r="Y931" s="398"/>
      <c r="Z931" s="7"/>
      <c r="AG931" s="398"/>
      <c r="AH931" s="7"/>
      <c r="AQ931" s="398"/>
      <c r="AR931" s="7"/>
    </row>
    <row r="932" spans="5:44" x14ac:dyDescent="0.2">
      <c r="E932" s="398"/>
      <c r="F932" s="7"/>
      <c r="P932" s="398"/>
      <c r="Q932" s="7"/>
      <c r="Y932" s="398"/>
      <c r="Z932" s="7"/>
      <c r="AG932" s="398"/>
      <c r="AH932" s="7"/>
      <c r="AQ932" s="398"/>
      <c r="AR932" s="7"/>
    </row>
    <row r="933" spans="5:44" x14ac:dyDescent="0.2">
      <c r="E933" s="398"/>
      <c r="F933" s="7"/>
      <c r="P933" s="398"/>
      <c r="Q933" s="7"/>
      <c r="Y933" s="398"/>
      <c r="Z933" s="7"/>
      <c r="AG933" s="398"/>
      <c r="AH933" s="7"/>
      <c r="AQ933" s="398"/>
      <c r="AR933" s="7"/>
    </row>
    <row r="934" spans="5:44" x14ac:dyDescent="0.2">
      <c r="E934" s="398"/>
      <c r="F934" s="7"/>
      <c r="P934" s="398"/>
      <c r="Q934" s="7"/>
      <c r="Y934" s="398"/>
      <c r="Z934" s="7"/>
      <c r="AG934" s="398"/>
      <c r="AH934" s="7"/>
      <c r="AQ934" s="398"/>
      <c r="AR934" s="7"/>
    </row>
    <row r="935" spans="5:44" x14ac:dyDescent="0.2">
      <c r="E935" s="398"/>
      <c r="F935" s="7"/>
      <c r="P935" s="398"/>
      <c r="Q935" s="7"/>
      <c r="Y935" s="398"/>
      <c r="Z935" s="7"/>
      <c r="AG935" s="398"/>
      <c r="AH935" s="7"/>
      <c r="AQ935" s="398"/>
      <c r="AR935" s="7"/>
    </row>
    <row r="936" spans="5:44" x14ac:dyDescent="0.2">
      <c r="E936" s="398"/>
      <c r="F936" s="7"/>
      <c r="P936" s="398"/>
      <c r="Q936" s="7"/>
      <c r="Y936" s="398"/>
      <c r="Z936" s="7"/>
      <c r="AG936" s="398"/>
      <c r="AH936" s="7"/>
      <c r="AQ936" s="398"/>
      <c r="AR936" s="7"/>
    </row>
    <row r="937" spans="5:44" x14ac:dyDescent="0.2">
      <c r="E937" s="398"/>
      <c r="F937" s="7"/>
      <c r="P937" s="398"/>
      <c r="Q937" s="7"/>
      <c r="Y937" s="398"/>
      <c r="Z937" s="7"/>
      <c r="AG937" s="398"/>
      <c r="AH937" s="7"/>
      <c r="AQ937" s="398"/>
      <c r="AR937" s="7"/>
    </row>
    <row r="938" spans="5:44" x14ac:dyDescent="0.2">
      <c r="E938" s="398"/>
      <c r="F938" s="7"/>
      <c r="P938" s="398"/>
      <c r="Q938" s="7"/>
      <c r="Y938" s="398"/>
      <c r="Z938" s="7"/>
      <c r="AG938" s="398"/>
      <c r="AH938" s="7"/>
      <c r="AQ938" s="398"/>
      <c r="AR938" s="7"/>
    </row>
    <row r="939" spans="5:44" x14ac:dyDescent="0.2">
      <c r="E939" s="398"/>
      <c r="F939" s="7"/>
      <c r="P939" s="398"/>
      <c r="Q939" s="7"/>
      <c r="Y939" s="398"/>
      <c r="Z939" s="7"/>
      <c r="AG939" s="398"/>
      <c r="AH939" s="7"/>
      <c r="AQ939" s="398"/>
      <c r="AR939" s="7"/>
    </row>
    <row r="940" spans="5:44" x14ac:dyDescent="0.2">
      <c r="E940" s="398"/>
      <c r="F940" s="7"/>
      <c r="P940" s="398"/>
      <c r="Q940" s="7"/>
      <c r="Y940" s="398"/>
      <c r="Z940" s="7"/>
      <c r="AG940" s="398"/>
      <c r="AH940" s="7"/>
      <c r="AQ940" s="398"/>
      <c r="AR940" s="7"/>
    </row>
    <row r="941" spans="5:44" x14ac:dyDescent="0.2">
      <c r="E941" s="398"/>
      <c r="F941" s="7"/>
      <c r="P941" s="398"/>
      <c r="Q941" s="7"/>
      <c r="Y941" s="398"/>
      <c r="Z941" s="7"/>
      <c r="AG941" s="398"/>
      <c r="AH941" s="7"/>
      <c r="AQ941" s="398"/>
      <c r="AR941" s="7"/>
    </row>
    <row r="942" spans="5:44" x14ac:dyDescent="0.2">
      <c r="E942" s="398"/>
      <c r="F942" s="7"/>
      <c r="P942" s="398"/>
      <c r="Q942" s="7"/>
      <c r="Y942" s="398"/>
      <c r="Z942" s="7"/>
      <c r="AG942" s="398"/>
      <c r="AH942" s="7"/>
      <c r="AQ942" s="398"/>
      <c r="AR942" s="7"/>
    </row>
    <row r="943" spans="5:44" x14ac:dyDescent="0.2">
      <c r="E943" s="398"/>
      <c r="F943" s="7"/>
      <c r="P943" s="398"/>
      <c r="Q943" s="7"/>
      <c r="Y943" s="398"/>
      <c r="Z943" s="7"/>
      <c r="AG943" s="398"/>
      <c r="AH943" s="7"/>
      <c r="AQ943" s="398"/>
      <c r="AR943" s="7"/>
    </row>
    <row r="944" spans="5:44" x14ac:dyDescent="0.2">
      <c r="E944" s="398"/>
      <c r="F944" s="7"/>
      <c r="P944" s="398"/>
      <c r="Q944" s="7"/>
      <c r="Y944" s="398"/>
      <c r="Z944" s="7"/>
      <c r="AG944" s="398"/>
      <c r="AH944" s="7"/>
      <c r="AQ944" s="398"/>
      <c r="AR944" s="7"/>
    </row>
    <row r="945" spans="5:44" x14ac:dyDescent="0.2">
      <c r="E945" s="398"/>
      <c r="F945" s="7"/>
      <c r="P945" s="398"/>
      <c r="Q945" s="7"/>
      <c r="Y945" s="398"/>
      <c r="Z945" s="7"/>
      <c r="AG945" s="398"/>
      <c r="AH945" s="7"/>
      <c r="AQ945" s="398"/>
      <c r="AR945" s="7"/>
    </row>
    <row r="946" spans="5:44" x14ac:dyDescent="0.2">
      <c r="E946" s="398"/>
      <c r="F946" s="7"/>
      <c r="P946" s="398"/>
      <c r="Q946" s="7"/>
      <c r="Y946" s="398"/>
      <c r="Z946" s="7"/>
      <c r="AG946" s="398"/>
      <c r="AH946" s="7"/>
      <c r="AQ946" s="398"/>
      <c r="AR946" s="7"/>
    </row>
    <row r="947" spans="5:44" x14ac:dyDescent="0.2">
      <c r="E947" s="398"/>
      <c r="F947" s="7"/>
      <c r="P947" s="398"/>
      <c r="Q947" s="7"/>
      <c r="Y947" s="398"/>
      <c r="Z947" s="7"/>
      <c r="AG947" s="398"/>
      <c r="AH947" s="7"/>
      <c r="AQ947" s="398"/>
      <c r="AR947" s="7"/>
    </row>
    <row r="948" spans="5:44" x14ac:dyDescent="0.2">
      <c r="E948" s="398"/>
      <c r="F948" s="7"/>
      <c r="P948" s="398"/>
      <c r="Q948" s="7"/>
      <c r="Y948" s="398"/>
      <c r="Z948" s="7"/>
      <c r="AG948" s="398"/>
      <c r="AH948" s="7"/>
      <c r="AQ948" s="398"/>
      <c r="AR948" s="7"/>
    </row>
    <row r="949" spans="5:44" x14ac:dyDescent="0.2">
      <c r="E949" s="398"/>
      <c r="F949" s="7"/>
      <c r="P949" s="398"/>
      <c r="Q949" s="7"/>
      <c r="Y949" s="398"/>
      <c r="Z949" s="7"/>
      <c r="AG949" s="398"/>
      <c r="AH949" s="7"/>
      <c r="AQ949" s="398"/>
      <c r="AR949" s="7"/>
    </row>
    <row r="950" spans="5:44" x14ac:dyDescent="0.2">
      <c r="E950" s="398"/>
      <c r="F950" s="7"/>
      <c r="P950" s="398"/>
      <c r="Q950" s="7"/>
      <c r="Y950" s="398"/>
      <c r="Z950" s="7"/>
      <c r="AG950" s="398"/>
      <c r="AH950" s="7"/>
      <c r="AQ950" s="398"/>
      <c r="AR950" s="7"/>
    </row>
    <row r="951" spans="5:44" x14ac:dyDescent="0.2">
      <c r="E951" s="398"/>
      <c r="F951" s="7"/>
      <c r="P951" s="398"/>
      <c r="Q951" s="7"/>
      <c r="Y951" s="398"/>
      <c r="Z951" s="7"/>
      <c r="AG951" s="398"/>
      <c r="AH951" s="7"/>
      <c r="AQ951" s="398"/>
      <c r="AR951" s="7"/>
    </row>
    <row r="952" spans="5:44" x14ac:dyDescent="0.2">
      <c r="E952" s="398"/>
      <c r="F952" s="7"/>
      <c r="P952" s="398"/>
      <c r="Q952" s="7"/>
      <c r="Y952" s="398"/>
      <c r="Z952" s="7"/>
      <c r="AG952" s="398"/>
      <c r="AH952" s="7"/>
      <c r="AQ952" s="398"/>
      <c r="AR952" s="7"/>
    </row>
    <row r="953" spans="5:44" x14ac:dyDescent="0.2">
      <c r="E953" s="398"/>
      <c r="F953" s="7"/>
      <c r="P953" s="398"/>
      <c r="Q953" s="7"/>
      <c r="Y953" s="398"/>
      <c r="Z953" s="7"/>
      <c r="AG953" s="398"/>
      <c r="AH953" s="7"/>
      <c r="AQ953" s="398"/>
      <c r="AR953" s="7"/>
    </row>
    <row r="954" spans="5:44" x14ac:dyDescent="0.2">
      <c r="E954" s="398"/>
      <c r="F954" s="7"/>
      <c r="P954" s="398"/>
      <c r="Q954" s="7"/>
      <c r="Y954" s="398"/>
      <c r="Z954" s="7"/>
      <c r="AG954" s="398"/>
      <c r="AH954" s="7"/>
      <c r="AQ954" s="398"/>
      <c r="AR954" s="7"/>
    </row>
    <row r="955" spans="5:44" x14ac:dyDescent="0.2">
      <c r="E955" s="398"/>
      <c r="F955" s="7"/>
      <c r="P955" s="398"/>
      <c r="Q955" s="7"/>
      <c r="Y955" s="398"/>
      <c r="Z955" s="7"/>
      <c r="AG955" s="398"/>
      <c r="AH955" s="7"/>
      <c r="AQ955" s="398"/>
      <c r="AR955" s="7"/>
    </row>
    <row r="956" spans="5:44" x14ac:dyDescent="0.2">
      <c r="E956" s="398"/>
      <c r="F956" s="7"/>
      <c r="P956" s="398"/>
      <c r="Q956" s="7"/>
      <c r="Y956" s="398"/>
      <c r="Z956" s="7"/>
      <c r="AG956" s="398"/>
      <c r="AH956" s="7"/>
      <c r="AQ956" s="398"/>
      <c r="AR956" s="7"/>
    </row>
    <row r="957" spans="5:44" x14ac:dyDescent="0.2">
      <c r="E957" s="398"/>
      <c r="F957" s="7"/>
      <c r="P957" s="398"/>
      <c r="Q957" s="7"/>
      <c r="Y957" s="398"/>
      <c r="Z957" s="7"/>
      <c r="AG957" s="398"/>
      <c r="AH957" s="7"/>
      <c r="AQ957" s="398"/>
      <c r="AR957" s="7"/>
    </row>
    <row r="958" spans="5:44" x14ac:dyDescent="0.2">
      <c r="E958" s="398"/>
      <c r="F958" s="7"/>
      <c r="P958" s="398"/>
      <c r="Q958" s="7"/>
      <c r="Y958" s="398"/>
      <c r="Z958" s="7"/>
      <c r="AG958" s="398"/>
      <c r="AH958" s="7"/>
      <c r="AQ958" s="398"/>
      <c r="AR958" s="7"/>
    </row>
    <row r="959" spans="5:44" x14ac:dyDescent="0.2">
      <c r="E959" s="398"/>
      <c r="F959" s="7"/>
      <c r="P959" s="398"/>
      <c r="Q959" s="7"/>
      <c r="Y959" s="398"/>
      <c r="Z959" s="7"/>
      <c r="AG959" s="398"/>
      <c r="AH959" s="7"/>
      <c r="AQ959" s="398"/>
      <c r="AR959" s="7"/>
    </row>
    <row r="960" spans="5:44" x14ac:dyDescent="0.2">
      <c r="E960" s="398"/>
      <c r="F960" s="7"/>
      <c r="P960" s="398"/>
      <c r="Q960" s="7"/>
      <c r="Y960" s="398"/>
      <c r="Z960" s="7"/>
      <c r="AG960" s="398"/>
      <c r="AH960" s="7"/>
      <c r="AQ960" s="398"/>
      <c r="AR960" s="7"/>
    </row>
    <row r="961" spans="5:44" x14ac:dyDescent="0.2">
      <c r="E961" s="398"/>
      <c r="F961" s="7"/>
      <c r="P961" s="398"/>
      <c r="Q961" s="7"/>
      <c r="Y961" s="398"/>
      <c r="Z961" s="7"/>
      <c r="AG961" s="398"/>
      <c r="AH961" s="7"/>
      <c r="AQ961" s="398"/>
      <c r="AR961" s="7"/>
    </row>
    <row r="962" spans="5:44" x14ac:dyDescent="0.2">
      <c r="E962" s="398"/>
      <c r="F962" s="7"/>
      <c r="P962" s="398"/>
      <c r="Q962" s="7"/>
      <c r="Y962" s="398"/>
      <c r="Z962" s="7"/>
      <c r="AG962" s="398"/>
      <c r="AH962" s="7"/>
      <c r="AQ962" s="398"/>
      <c r="AR962" s="7"/>
    </row>
    <row r="963" spans="5:44" x14ac:dyDescent="0.2">
      <c r="E963" s="398"/>
      <c r="F963" s="7"/>
      <c r="P963" s="398"/>
      <c r="Q963" s="7"/>
      <c r="Y963" s="398"/>
      <c r="Z963" s="7"/>
      <c r="AG963" s="398"/>
      <c r="AH963" s="7"/>
      <c r="AQ963" s="398"/>
      <c r="AR963" s="7"/>
    </row>
    <row r="964" spans="5:44" x14ac:dyDescent="0.2">
      <c r="E964" s="398"/>
      <c r="F964" s="7"/>
      <c r="P964" s="398"/>
      <c r="Q964" s="7"/>
      <c r="Y964" s="398"/>
      <c r="Z964" s="7"/>
      <c r="AG964" s="398"/>
      <c r="AH964" s="7"/>
      <c r="AQ964" s="398"/>
      <c r="AR964" s="7"/>
    </row>
    <row r="965" spans="5:44" x14ac:dyDescent="0.2">
      <c r="E965" s="398"/>
      <c r="F965" s="7"/>
      <c r="P965" s="398"/>
      <c r="Q965" s="7"/>
      <c r="Y965" s="398"/>
      <c r="Z965" s="7"/>
      <c r="AG965" s="398"/>
      <c r="AH965" s="7"/>
      <c r="AQ965" s="398"/>
      <c r="AR965" s="7"/>
    </row>
    <row r="966" spans="5:44" x14ac:dyDescent="0.2">
      <c r="E966" s="398"/>
      <c r="F966" s="7"/>
      <c r="P966" s="398"/>
      <c r="Q966" s="7"/>
      <c r="Y966" s="398"/>
      <c r="Z966" s="7"/>
      <c r="AG966" s="398"/>
      <c r="AH966" s="7"/>
      <c r="AQ966" s="398"/>
      <c r="AR966" s="7"/>
    </row>
    <row r="967" spans="5:44" x14ac:dyDescent="0.2">
      <c r="E967" s="398"/>
      <c r="F967" s="7"/>
      <c r="P967" s="398"/>
      <c r="Q967" s="7"/>
      <c r="Y967" s="398"/>
      <c r="Z967" s="7"/>
      <c r="AG967" s="398"/>
      <c r="AH967" s="7"/>
      <c r="AQ967" s="398"/>
      <c r="AR967" s="7"/>
    </row>
    <row r="968" spans="5:44" x14ac:dyDescent="0.2">
      <c r="E968" s="398"/>
      <c r="F968" s="7"/>
      <c r="P968" s="398"/>
      <c r="Q968" s="7"/>
      <c r="Y968" s="398"/>
      <c r="Z968" s="7"/>
      <c r="AG968" s="398"/>
      <c r="AH968" s="7"/>
      <c r="AQ968" s="398"/>
      <c r="AR968" s="7"/>
    </row>
    <row r="969" spans="5:44" x14ac:dyDescent="0.2">
      <c r="E969" s="398"/>
      <c r="F969" s="7"/>
      <c r="P969" s="398"/>
      <c r="Q969" s="7"/>
      <c r="Y969" s="398"/>
      <c r="Z969" s="7"/>
      <c r="AG969" s="398"/>
      <c r="AH969" s="7"/>
      <c r="AQ969" s="398"/>
      <c r="AR969" s="7"/>
    </row>
    <row r="970" spans="5:44" x14ac:dyDescent="0.2">
      <c r="E970" s="398"/>
      <c r="F970" s="7"/>
      <c r="P970" s="398"/>
      <c r="Q970" s="7"/>
      <c r="Y970" s="398"/>
      <c r="Z970" s="7"/>
      <c r="AG970" s="398"/>
      <c r="AH970" s="7"/>
      <c r="AQ970" s="398"/>
      <c r="AR970" s="7"/>
    </row>
    <row r="971" spans="5:44" x14ac:dyDescent="0.2">
      <c r="E971" s="398"/>
      <c r="F971" s="7"/>
      <c r="P971" s="398"/>
      <c r="Q971" s="7"/>
      <c r="Y971" s="398"/>
      <c r="Z971" s="7"/>
      <c r="AG971" s="398"/>
      <c r="AH971" s="7"/>
      <c r="AQ971" s="398"/>
      <c r="AR971" s="7"/>
    </row>
    <row r="972" spans="5:44" x14ac:dyDescent="0.2">
      <c r="E972" s="398"/>
      <c r="F972" s="7"/>
      <c r="P972" s="398"/>
      <c r="Q972" s="7"/>
      <c r="Y972" s="398"/>
      <c r="Z972" s="7"/>
      <c r="AG972" s="398"/>
      <c r="AH972" s="7"/>
      <c r="AQ972" s="398"/>
      <c r="AR972" s="7"/>
    </row>
    <row r="973" spans="5:44" x14ac:dyDescent="0.2">
      <c r="E973" s="398"/>
      <c r="F973" s="7"/>
      <c r="P973" s="398"/>
      <c r="Q973" s="7"/>
      <c r="Y973" s="398"/>
      <c r="Z973" s="7"/>
      <c r="AG973" s="398"/>
      <c r="AH973" s="7"/>
      <c r="AQ973" s="398"/>
      <c r="AR973" s="7"/>
    </row>
    <row r="974" spans="5:44" x14ac:dyDescent="0.2">
      <c r="E974" s="398"/>
      <c r="F974" s="7"/>
      <c r="P974" s="398"/>
      <c r="Q974" s="7"/>
      <c r="Y974" s="398"/>
      <c r="Z974" s="7"/>
      <c r="AG974" s="398"/>
      <c r="AH974" s="7"/>
      <c r="AQ974" s="398"/>
      <c r="AR974" s="7"/>
    </row>
    <row r="975" spans="5:44" x14ac:dyDescent="0.2">
      <c r="E975" s="398"/>
      <c r="F975" s="7"/>
      <c r="P975" s="398"/>
      <c r="Q975" s="7"/>
      <c r="Y975" s="398"/>
      <c r="Z975" s="7"/>
      <c r="AG975" s="398"/>
      <c r="AH975" s="7"/>
      <c r="AQ975" s="398"/>
      <c r="AR975" s="7"/>
    </row>
    <row r="976" spans="5:44" x14ac:dyDescent="0.2">
      <c r="E976" s="398"/>
      <c r="F976" s="7"/>
      <c r="P976" s="398"/>
      <c r="Q976" s="7"/>
      <c r="Y976" s="398"/>
      <c r="Z976" s="7"/>
      <c r="AG976" s="398"/>
      <c r="AH976" s="7"/>
      <c r="AQ976" s="398"/>
      <c r="AR976" s="7"/>
    </row>
    <row r="977" spans="5:44" x14ac:dyDescent="0.2">
      <c r="E977" s="398"/>
      <c r="F977" s="7"/>
      <c r="P977" s="398"/>
      <c r="Q977" s="7"/>
      <c r="Y977" s="398"/>
      <c r="Z977" s="7"/>
      <c r="AG977" s="398"/>
      <c r="AH977" s="7"/>
      <c r="AQ977" s="398"/>
      <c r="AR977" s="7"/>
    </row>
    <row r="978" spans="5:44" x14ac:dyDescent="0.2">
      <c r="E978" s="398"/>
      <c r="F978" s="7"/>
      <c r="P978" s="398"/>
      <c r="Q978" s="7"/>
      <c r="Y978" s="398"/>
      <c r="Z978" s="7"/>
      <c r="AG978" s="398"/>
      <c r="AH978" s="7"/>
      <c r="AQ978" s="398"/>
      <c r="AR978" s="7"/>
    </row>
    <row r="979" spans="5:44" x14ac:dyDescent="0.2">
      <c r="E979" s="398"/>
      <c r="F979" s="7"/>
      <c r="P979" s="398"/>
      <c r="Q979" s="7"/>
      <c r="Y979" s="398"/>
      <c r="Z979" s="7"/>
      <c r="AG979" s="398"/>
      <c r="AH979" s="7"/>
      <c r="AQ979" s="398"/>
      <c r="AR979" s="7"/>
    </row>
    <row r="980" spans="5:44" x14ac:dyDescent="0.2">
      <c r="E980" s="398"/>
      <c r="F980" s="7"/>
      <c r="P980" s="398"/>
      <c r="Q980" s="7"/>
      <c r="Y980" s="398"/>
      <c r="Z980" s="7"/>
      <c r="AG980" s="398"/>
      <c r="AH980" s="7"/>
      <c r="AQ980" s="398"/>
      <c r="AR980" s="7"/>
    </row>
    <row r="981" spans="5:44" x14ac:dyDescent="0.2">
      <c r="E981" s="398"/>
      <c r="F981" s="7"/>
      <c r="P981" s="398"/>
      <c r="Q981" s="7"/>
      <c r="Y981" s="398"/>
      <c r="Z981" s="7"/>
      <c r="AG981" s="398"/>
      <c r="AH981" s="7"/>
      <c r="AQ981" s="398"/>
      <c r="AR981" s="7"/>
    </row>
    <row r="982" spans="5:44" x14ac:dyDescent="0.2">
      <c r="E982" s="398"/>
      <c r="F982" s="7"/>
      <c r="P982" s="398"/>
      <c r="Q982" s="7"/>
      <c r="Y982" s="398"/>
      <c r="Z982" s="7"/>
      <c r="AG982" s="398"/>
      <c r="AH982" s="7"/>
      <c r="AQ982" s="398"/>
      <c r="AR982" s="7"/>
    </row>
    <row r="983" spans="5:44" x14ac:dyDescent="0.2">
      <c r="E983" s="398"/>
      <c r="F983" s="7"/>
      <c r="P983" s="398"/>
      <c r="Q983" s="7"/>
      <c r="Y983" s="398"/>
      <c r="Z983" s="7"/>
      <c r="AG983" s="398"/>
      <c r="AH983" s="7"/>
      <c r="AQ983" s="398"/>
      <c r="AR983" s="7"/>
    </row>
    <row r="984" spans="5:44" x14ac:dyDescent="0.2">
      <c r="E984" s="398"/>
      <c r="F984" s="7"/>
      <c r="P984" s="398"/>
      <c r="Q984" s="7"/>
      <c r="Y984" s="398"/>
      <c r="Z984" s="7"/>
      <c r="AG984" s="398"/>
      <c r="AH984" s="7"/>
      <c r="AQ984" s="398"/>
      <c r="AR984" s="7"/>
    </row>
    <row r="985" spans="5:44" x14ac:dyDescent="0.2">
      <c r="E985" s="398"/>
      <c r="F985" s="7"/>
      <c r="P985" s="398"/>
      <c r="Q985" s="7"/>
      <c r="Y985" s="398"/>
      <c r="Z985" s="7"/>
      <c r="AG985" s="398"/>
      <c r="AH985" s="7"/>
      <c r="AQ985" s="398"/>
      <c r="AR985" s="7"/>
    </row>
    <row r="986" spans="5:44" x14ac:dyDescent="0.2">
      <c r="E986" s="398"/>
      <c r="F986" s="7"/>
      <c r="P986" s="398"/>
      <c r="Q986" s="7"/>
      <c r="Y986" s="398"/>
      <c r="Z986" s="7"/>
      <c r="AG986" s="398"/>
      <c r="AH986" s="7"/>
      <c r="AQ986" s="398"/>
      <c r="AR986" s="7"/>
    </row>
    <row r="987" spans="5:44" x14ac:dyDescent="0.2">
      <c r="E987" s="398"/>
      <c r="F987" s="7"/>
      <c r="P987" s="398"/>
      <c r="Q987" s="7"/>
      <c r="Y987" s="398"/>
      <c r="Z987" s="7"/>
      <c r="AG987" s="398"/>
      <c r="AH987" s="7"/>
      <c r="AQ987" s="398"/>
      <c r="AR987" s="7"/>
    </row>
    <row r="988" spans="5:44" x14ac:dyDescent="0.2">
      <c r="E988" s="398"/>
      <c r="F988" s="7"/>
      <c r="P988" s="398"/>
      <c r="Q988" s="7"/>
      <c r="Y988" s="398"/>
      <c r="Z988" s="7"/>
      <c r="AG988" s="398"/>
      <c r="AH988" s="7"/>
      <c r="AQ988" s="398"/>
      <c r="AR988" s="7"/>
    </row>
    <row r="989" spans="5:44" x14ac:dyDescent="0.2">
      <c r="E989" s="398"/>
      <c r="F989" s="7"/>
      <c r="P989" s="398"/>
      <c r="Q989" s="7"/>
      <c r="Y989" s="398"/>
      <c r="Z989" s="7"/>
      <c r="AG989" s="398"/>
      <c r="AH989" s="7"/>
      <c r="AQ989" s="398"/>
      <c r="AR989" s="7"/>
    </row>
    <row r="990" spans="5:44" x14ac:dyDescent="0.2">
      <c r="E990" s="398"/>
      <c r="F990" s="7"/>
      <c r="P990" s="398"/>
      <c r="Q990" s="7"/>
      <c r="Y990" s="398"/>
      <c r="Z990" s="7"/>
      <c r="AG990" s="398"/>
      <c r="AH990" s="7"/>
      <c r="AQ990" s="398"/>
      <c r="AR990" s="7"/>
    </row>
    <row r="991" spans="5:44" x14ac:dyDescent="0.2">
      <c r="E991" s="398"/>
      <c r="F991" s="7"/>
      <c r="P991" s="398"/>
      <c r="Q991" s="7"/>
      <c r="Y991" s="398"/>
      <c r="Z991" s="7"/>
      <c r="AG991" s="398"/>
      <c r="AH991" s="7"/>
      <c r="AQ991" s="398"/>
      <c r="AR991" s="7"/>
    </row>
    <row r="992" spans="5:44" x14ac:dyDescent="0.2">
      <c r="E992" s="398"/>
      <c r="F992" s="7"/>
      <c r="P992" s="398"/>
      <c r="Q992" s="7"/>
      <c r="Y992" s="398"/>
      <c r="Z992" s="7"/>
      <c r="AG992" s="398"/>
      <c r="AH992" s="7"/>
      <c r="AQ992" s="398"/>
      <c r="AR992" s="7"/>
    </row>
    <row r="993" spans="5:44" x14ac:dyDescent="0.2">
      <c r="E993" s="398"/>
      <c r="F993" s="7"/>
      <c r="P993" s="398"/>
      <c r="Q993" s="7"/>
      <c r="Y993" s="398"/>
      <c r="Z993" s="7"/>
      <c r="AG993" s="398"/>
      <c r="AH993" s="7"/>
      <c r="AQ993" s="398"/>
      <c r="AR993" s="7"/>
    </row>
    <row r="994" spans="5:44" x14ac:dyDescent="0.2">
      <c r="E994" s="398"/>
      <c r="F994" s="7"/>
      <c r="P994" s="398"/>
      <c r="Q994" s="7"/>
      <c r="Y994" s="398"/>
      <c r="Z994" s="7"/>
      <c r="AG994" s="398"/>
      <c r="AH994" s="7"/>
      <c r="AQ994" s="398"/>
      <c r="AR994" s="7"/>
    </row>
    <row r="995" spans="5:44" x14ac:dyDescent="0.2">
      <c r="E995" s="398"/>
      <c r="F995" s="7"/>
      <c r="P995" s="398"/>
      <c r="Q995" s="7"/>
      <c r="Y995" s="398"/>
      <c r="Z995" s="7"/>
      <c r="AG995" s="398"/>
      <c r="AH995" s="7"/>
      <c r="AQ995" s="398"/>
      <c r="AR995" s="7"/>
    </row>
    <row r="996" spans="5:44" x14ac:dyDescent="0.2">
      <c r="E996" s="398"/>
      <c r="F996" s="7"/>
      <c r="P996" s="398"/>
      <c r="Q996" s="7"/>
      <c r="Y996" s="398"/>
      <c r="Z996" s="7"/>
      <c r="AG996" s="398"/>
      <c r="AH996" s="7"/>
      <c r="AQ996" s="398"/>
      <c r="AR996" s="7"/>
    </row>
    <row r="997" spans="5:44" x14ac:dyDescent="0.2">
      <c r="E997" s="398"/>
      <c r="F997" s="7"/>
      <c r="P997" s="398"/>
      <c r="Q997" s="7"/>
      <c r="Y997" s="398"/>
      <c r="Z997" s="7"/>
      <c r="AG997" s="398"/>
      <c r="AH997" s="7"/>
      <c r="AQ997" s="398"/>
      <c r="AR997" s="7"/>
    </row>
    <row r="998" spans="5:44" x14ac:dyDescent="0.2">
      <c r="E998" s="398"/>
      <c r="F998" s="7"/>
      <c r="P998" s="398"/>
      <c r="Q998" s="7"/>
      <c r="Y998" s="398"/>
      <c r="Z998" s="7"/>
      <c r="AG998" s="398"/>
      <c r="AH998" s="7"/>
      <c r="AQ998" s="398"/>
      <c r="AR998" s="7"/>
    </row>
    <row r="999" spans="5:44" x14ac:dyDescent="0.2">
      <c r="E999" s="398"/>
      <c r="F999" s="7"/>
      <c r="P999" s="398"/>
      <c r="Q999" s="7"/>
      <c r="Y999" s="398"/>
      <c r="Z999" s="7"/>
      <c r="AG999" s="398"/>
      <c r="AH999" s="7"/>
      <c r="AQ999" s="398"/>
      <c r="AR999" s="7"/>
    </row>
    <row r="1000" spans="5:44" x14ac:dyDescent="0.2">
      <c r="E1000" s="398"/>
      <c r="F1000" s="7"/>
      <c r="P1000" s="398"/>
      <c r="Q1000" s="7"/>
      <c r="Y1000" s="398"/>
      <c r="Z1000" s="7"/>
      <c r="AG1000" s="398"/>
      <c r="AH1000" s="7"/>
      <c r="AQ1000" s="398"/>
      <c r="AR1000" s="7"/>
    </row>
    <row r="1001" spans="5:44" x14ac:dyDescent="0.2">
      <c r="E1001" s="398"/>
      <c r="F1001" s="7"/>
      <c r="P1001" s="398"/>
      <c r="Q1001" s="7"/>
      <c r="Y1001" s="398"/>
      <c r="Z1001" s="7"/>
      <c r="AG1001" s="398"/>
      <c r="AH1001" s="7"/>
      <c r="AQ1001" s="398"/>
      <c r="AR1001" s="7"/>
    </row>
    <row r="1002" spans="5:44" x14ac:dyDescent="0.2">
      <c r="E1002" s="398"/>
      <c r="F1002" s="7"/>
      <c r="P1002" s="398"/>
      <c r="Q1002" s="7"/>
      <c r="Y1002" s="398"/>
      <c r="Z1002" s="7"/>
      <c r="AG1002" s="398"/>
      <c r="AH1002" s="7"/>
      <c r="AQ1002" s="398"/>
      <c r="AR1002" s="7"/>
    </row>
    <row r="1003" spans="5:44" x14ac:dyDescent="0.2">
      <c r="E1003" s="398"/>
      <c r="F1003" s="7"/>
      <c r="P1003" s="398"/>
      <c r="Q1003" s="7"/>
      <c r="Y1003" s="398"/>
      <c r="Z1003" s="7"/>
      <c r="AG1003" s="398"/>
      <c r="AH1003" s="7"/>
      <c r="AQ1003" s="398"/>
      <c r="AR1003" s="7"/>
    </row>
    <row r="1004" spans="5:44" x14ac:dyDescent="0.2">
      <c r="E1004" s="398"/>
      <c r="F1004" s="7"/>
      <c r="P1004" s="398"/>
      <c r="Q1004" s="7"/>
      <c r="Y1004" s="398"/>
      <c r="Z1004" s="7"/>
      <c r="AG1004" s="398"/>
      <c r="AH1004" s="7"/>
      <c r="AQ1004" s="398"/>
      <c r="AR1004" s="7"/>
    </row>
    <row r="1005" spans="5:44" x14ac:dyDescent="0.2">
      <c r="E1005" s="398"/>
      <c r="F1005" s="7"/>
      <c r="P1005" s="398"/>
      <c r="Q1005" s="7"/>
      <c r="Y1005" s="398"/>
      <c r="Z1005" s="7"/>
      <c r="AG1005" s="398"/>
      <c r="AH1005" s="7"/>
      <c r="AQ1005" s="398"/>
      <c r="AR1005" s="7"/>
    </row>
    <row r="1006" spans="5:44" x14ac:dyDescent="0.2">
      <c r="E1006" s="398"/>
      <c r="F1006" s="7"/>
      <c r="P1006" s="398"/>
      <c r="Q1006" s="7"/>
      <c r="Y1006" s="398"/>
      <c r="Z1006" s="7"/>
      <c r="AG1006" s="398"/>
      <c r="AH1006" s="7"/>
      <c r="AQ1006" s="398"/>
      <c r="AR1006" s="7"/>
    </row>
    <row r="1007" spans="5:44" x14ac:dyDescent="0.2">
      <c r="E1007" s="398"/>
      <c r="F1007" s="7"/>
      <c r="P1007" s="398"/>
      <c r="Q1007" s="7"/>
      <c r="Y1007" s="398"/>
      <c r="Z1007" s="7"/>
      <c r="AG1007" s="398"/>
      <c r="AH1007" s="7"/>
      <c r="AQ1007" s="398"/>
      <c r="AR1007" s="7"/>
    </row>
    <row r="1008" spans="5:44" x14ac:dyDescent="0.2">
      <c r="E1008" s="398"/>
      <c r="F1008" s="7"/>
      <c r="P1008" s="398"/>
      <c r="Q1008" s="7"/>
      <c r="Y1008" s="398"/>
      <c r="Z1008" s="7"/>
      <c r="AG1008" s="398"/>
      <c r="AH1008" s="7"/>
      <c r="AQ1008" s="398"/>
      <c r="AR1008" s="7"/>
    </row>
    <row r="1009" spans="5:44" x14ac:dyDescent="0.2">
      <c r="E1009" s="398"/>
      <c r="F1009" s="7"/>
      <c r="P1009" s="398"/>
      <c r="Q1009" s="7"/>
      <c r="Y1009" s="398"/>
      <c r="Z1009" s="7"/>
      <c r="AG1009" s="398"/>
      <c r="AH1009" s="7"/>
      <c r="AQ1009" s="398"/>
      <c r="AR1009" s="7"/>
    </row>
    <row r="1010" spans="5:44" x14ac:dyDescent="0.2">
      <c r="E1010" s="398"/>
      <c r="F1010" s="7"/>
      <c r="P1010" s="398"/>
      <c r="Q1010" s="7"/>
      <c r="Y1010" s="398"/>
      <c r="Z1010" s="7"/>
      <c r="AG1010" s="398"/>
      <c r="AH1010" s="7"/>
      <c r="AQ1010" s="398"/>
      <c r="AR1010" s="7"/>
    </row>
    <row r="1011" spans="5:44" x14ac:dyDescent="0.2">
      <c r="E1011" s="398"/>
      <c r="F1011" s="7"/>
      <c r="P1011" s="398"/>
      <c r="Q1011" s="7"/>
      <c r="Y1011" s="398"/>
      <c r="Z1011" s="7"/>
      <c r="AG1011" s="398"/>
      <c r="AH1011" s="7"/>
      <c r="AQ1011" s="398"/>
      <c r="AR1011" s="7"/>
    </row>
    <row r="1012" spans="5:44" x14ac:dyDescent="0.2">
      <c r="E1012" s="398"/>
      <c r="F1012" s="7"/>
      <c r="P1012" s="398"/>
      <c r="Q1012" s="7"/>
      <c r="Y1012" s="398"/>
      <c r="Z1012" s="7"/>
      <c r="AG1012" s="398"/>
      <c r="AH1012" s="7"/>
      <c r="AQ1012" s="398"/>
      <c r="AR1012" s="7"/>
    </row>
    <row r="1013" spans="5:44" x14ac:dyDescent="0.2">
      <c r="E1013" s="398"/>
      <c r="F1013" s="7"/>
      <c r="P1013" s="398"/>
      <c r="Q1013" s="7"/>
      <c r="Y1013" s="398"/>
      <c r="Z1013" s="7"/>
      <c r="AG1013" s="398"/>
      <c r="AH1013" s="7"/>
      <c r="AQ1013" s="398"/>
      <c r="AR1013" s="7"/>
    </row>
    <row r="1014" spans="5:44" x14ac:dyDescent="0.2">
      <c r="E1014" s="398"/>
      <c r="F1014" s="7"/>
      <c r="P1014" s="398"/>
      <c r="Q1014" s="7"/>
      <c r="Y1014" s="398"/>
      <c r="Z1014" s="7"/>
      <c r="AG1014" s="398"/>
      <c r="AH1014" s="7"/>
      <c r="AQ1014" s="398"/>
      <c r="AR1014" s="7"/>
    </row>
    <row r="1015" spans="5:44" x14ac:dyDescent="0.2">
      <c r="E1015" s="398"/>
      <c r="F1015" s="7"/>
      <c r="P1015" s="398"/>
      <c r="Q1015" s="7"/>
      <c r="Y1015" s="398"/>
      <c r="Z1015" s="7"/>
      <c r="AG1015" s="398"/>
      <c r="AH1015" s="7"/>
      <c r="AQ1015" s="398"/>
      <c r="AR1015" s="7"/>
    </row>
    <row r="1016" spans="5:44" x14ac:dyDescent="0.2">
      <c r="E1016" s="398"/>
      <c r="F1016" s="7"/>
      <c r="P1016" s="398"/>
      <c r="Q1016" s="7"/>
      <c r="Y1016" s="398"/>
      <c r="Z1016" s="7"/>
      <c r="AG1016" s="398"/>
      <c r="AH1016" s="7"/>
      <c r="AQ1016" s="398"/>
      <c r="AR1016" s="7"/>
    </row>
    <row r="1017" spans="5:44" x14ac:dyDescent="0.2">
      <c r="E1017" s="398"/>
      <c r="F1017" s="7"/>
      <c r="P1017" s="398"/>
      <c r="Q1017" s="7"/>
      <c r="Y1017" s="398"/>
      <c r="Z1017" s="7"/>
      <c r="AG1017" s="398"/>
      <c r="AH1017" s="7"/>
      <c r="AQ1017" s="398"/>
      <c r="AR1017" s="7"/>
    </row>
    <row r="1018" spans="5:44" x14ac:dyDescent="0.2">
      <c r="E1018" s="398"/>
      <c r="F1018" s="7"/>
      <c r="P1018" s="398"/>
      <c r="Q1018" s="7"/>
      <c r="Y1018" s="398"/>
      <c r="Z1018" s="7"/>
      <c r="AG1018" s="398"/>
      <c r="AH1018" s="7"/>
      <c r="AQ1018" s="398"/>
      <c r="AR1018" s="7"/>
    </row>
    <row r="1019" spans="5:44" x14ac:dyDescent="0.2">
      <c r="E1019" s="398"/>
      <c r="F1019" s="7"/>
      <c r="P1019" s="398"/>
      <c r="Q1019" s="7"/>
      <c r="Y1019" s="398"/>
      <c r="Z1019" s="7"/>
      <c r="AG1019" s="398"/>
      <c r="AH1019" s="7"/>
      <c r="AQ1019" s="398"/>
      <c r="AR1019" s="7"/>
    </row>
    <row r="1020" spans="5:44" x14ac:dyDescent="0.2">
      <c r="E1020" s="398"/>
      <c r="F1020" s="7"/>
      <c r="P1020" s="398"/>
      <c r="Q1020" s="7"/>
      <c r="Y1020" s="398"/>
      <c r="Z1020" s="7"/>
      <c r="AG1020" s="398"/>
      <c r="AH1020" s="7"/>
      <c r="AQ1020" s="398"/>
      <c r="AR1020" s="7"/>
    </row>
    <row r="1021" spans="5:44" x14ac:dyDescent="0.2">
      <c r="E1021" s="398"/>
      <c r="F1021" s="7"/>
      <c r="P1021" s="398"/>
      <c r="Q1021" s="7"/>
      <c r="Y1021" s="398"/>
      <c r="Z1021" s="7"/>
      <c r="AG1021" s="398"/>
      <c r="AH1021" s="7"/>
      <c r="AQ1021" s="398"/>
      <c r="AR1021" s="7"/>
    </row>
    <row r="1022" spans="5:44" x14ac:dyDescent="0.2">
      <c r="E1022" s="398"/>
      <c r="F1022" s="7"/>
      <c r="P1022" s="398"/>
      <c r="Q1022" s="7"/>
      <c r="Y1022" s="398"/>
      <c r="Z1022" s="7"/>
      <c r="AG1022" s="398"/>
      <c r="AH1022" s="7"/>
      <c r="AQ1022" s="398"/>
      <c r="AR1022" s="7"/>
    </row>
    <row r="1023" spans="5:44" x14ac:dyDescent="0.2">
      <c r="E1023" s="398"/>
      <c r="F1023" s="7"/>
      <c r="P1023" s="398"/>
      <c r="Q1023" s="7"/>
      <c r="Y1023" s="398"/>
      <c r="Z1023" s="7"/>
      <c r="AG1023" s="398"/>
      <c r="AH1023" s="7"/>
      <c r="AQ1023" s="398"/>
      <c r="AR1023" s="7"/>
    </row>
    <row r="1024" spans="5:44" x14ac:dyDescent="0.2">
      <c r="E1024" s="398"/>
      <c r="F1024" s="7"/>
      <c r="P1024" s="398"/>
      <c r="Q1024" s="7"/>
      <c r="Y1024" s="398"/>
      <c r="Z1024" s="7"/>
      <c r="AG1024" s="398"/>
      <c r="AH1024" s="7"/>
      <c r="AQ1024" s="398"/>
      <c r="AR1024" s="7"/>
    </row>
    <row r="1025" spans="5:44" x14ac:dyDescent="0.2">
      <c r="E1025" s="398"/>
      <c r="F1025" s="7"/>
      <c r="P1025" s="398"/>
      <c r="Q1025" s="7"/>
      <c r="Y1025" s="398"/>
      <c r="Z1025" s="7"/>
      <c r="AG1025" s="398"/>
      <c r="AH1025" s="7"/>
      <c r="AQ1025" s="398"/>
      <c r="AR1025" s="7"/>
    </row>
    <row r="1026" spans="5:44" x14ac:dyDescent="0.2">
      <c r="E1026" s="398"/>
      <c r="F1026" s="7"/>
      <c r="P1026" s="398"/>
      <c r="Q1026" s="7"/>
      <c r="Y1026" s="398"/>
      <c r="Z1026" s="7"/>
      <c r="AG1026" s="398"/>
      <c r="AH1026" s="7"/>
      <c r="AQ1026" s="398"/>
      <c r="AR1026" s="7"/>
    </row>
    <row r="1027" spans="5:44" x14ac:dyDescent="0.2">
      <c r="E1027" s="398"/>
      <c r="F1027" s="7"/>
      <c r="P1027" s="398"/>
      <c r="Q1027" s="7"/>
      <c r="Y1027" s="398"/>
      <c r="Z1027" s="7"/>
      <c r="AG1027" s="398"/>
      <c r="AH1027" s="7"/>
      <c r="AQ1027" s="398"/>
      <c r="AR1027" s="7"/>
    </row>
    <row r="1028" spans="5:44" x14ac:dyDescent="0.2">
      <c r="E1028" s="398"/>
      <c r="F1028" s="7"/>
      <c r="P1028" s="398"/>
      <c r="Q1028" s="7"/>
      <c r="Y1028" s="398"/>
      <c r="Z1028" s="7"/>
      <c r="AG1028" s="398"/>
      <c r="AH1028" s="7"/>
      <c r="AQ1028" s="398"/>
      <c r="AR1028" s="7"/>
    </row>
    <row r="1029" spans="5:44" x14ac:dyDescent="0.2">
      <c r="E1029" s="398"/>
      <c r="F1029" s="7"/>
      <c r="P1029" s="398"/>
      <c r="Q1029" s="7"/>
      <c r="Y1029" s="398"/>
      <c r="Z1029" s="7"/>
      <c r="AG1029" s="398"/>
      <c r="AH1029" s="7"/>
      <c r="AQ1029" s="398"/>
      <c r="AR1029" s="7"/>
    </row>
    <row r="1030" spans="5:44" x14ac:dyDescent="0.2">
      <c r="E1030" s="398"/>
      <c r="F1030" s="7"/>
      <c r="P1030" s="398"/>
      <c r="Q1030" s="7"/>
      <c r="Y1030" s="398"/>
      <c r="Z1030" s="7"/>
      <c r="AG1030" s="398"/>
      <c r="AH1030" s="7"/>
      <c r="AQ1030" s="398"/>
      <c r="AR1030" s="7"/>
    </row>
    <row r="1031" spans="5:44" x14ac:dyDescent="0.2">
      <c r="E1031" s="398"/>
      <c r="F1031" s="7"/>
      <c r="P1031" s="398"/>
      <c r="Q1031" s="7"/>
      <c r="Y1031" s="398"/>
      <c r="Z1031" s="7"/>
      <c r="AG1031" s="398"/>
      <c r="AH1031" s="7"/>
      <c r="AQ1031" s="398"/>
      <c r="AR1031" s="7"/>
    </row>
    <row r="1032" spans="5:44" x14ac:dyDescent="0.2">
      <c r="E1032" s="398"/>
      <c r="F1032" s="7"/>
      <c r="P1032" s="398"/>
      <c r="Q1032" s="7"/>
      <c r="Y1032" s="398"/>
      <c r="Z1032" s="7"/>
      <c r="AG1032" s="398"/>
      <c r="AH1032" s="7"/>
      <c r="AQ1032" s="398"/>
      <c r="AR1032" s="7"/>
    </row>
    <row r="1033" spans="5:44" x14ac:dyDescent="0.2">
      <c r="E1033" s="398"/>
      <c r="F1033" s="7"/>
      <c r="P1033" s="398"/>
      <c r="Q1033" s="7"/>
      <c r="Y1033" s="398"/>
      <c r="Z1033" s="7"/>
      <c r="AG1033" s="398"/>
      <c r="AH1033" s="7"/>
      <c r="AQ1033" s="398"/>
      <c r="AR1033" s="7"/>
    </row>
    <row r="1034" spans="5:44" x14ac:dyDescent="0.2">
      <c r="E1034" s="398"/>
      <c r="F1034" s="7"/>
      <c r="P1034" s="398"/>
      <c r="Q1034" s="7"/>
      <c r="Y1034" s="398"/>
      <c r="Z1034" s="7"/>
      <c r="AG1034" s="398"/>
      <c r="AH1034" s="7"/>
      <c r="AQ1034" s="398"/>
      <c r="AR1034" s="7"/>
    </row>
    <row r="1035" spans="5:44" x14ac:dyDescent="0.2">
      <c r="E1035" s="398"/>
      <c r="F1035" s="7"/>
      <c r="P1035" s="398"/>
      <c r="Q1035" s="7"/>
      <c r="Y1035" s="398"/>
      <c r="Z1035" s="7"/>
      <c r="AG1035" s="398"/>
      <c r="AH1035" s="7"/>
      <c r="AQ1035" s="398"/>
      <c r="AR1035" s="7"/>
    </row>
    <row r="1036" spans="5:44" x14ac:dyDescent="0.2">
      <c r="E1036" s="398"/>
      <c r="F1036" s="7"/>
      <c r="P1036" s="398"/>
      <c r="Q1036" s="7"/>
      <c r="Y1036" s="398"/>
      <c r="Z1036" s="7"/>
      <c r="AG1036" s="398"/>
      <c r="AH1036" s="7"/>
      <c r="AQ1036" s="398"/>
      <c r="AR1036" s="7"/>
    </row>
    <row r="1037" spans="5:44" x14ac:dyDescent="0.2">
      <c r="E1037" s="398"/>
      <c r="F1037" s="7"/>
      <c r="P1037" s="398"/>
      <c r="Q1037" s="7"/>
      <c r="Y1037" s="398"/>
      <c r="Z1037" s="7"/>
      <c r="AG1037" s="398"/>
      <c r="AH1037" s="7"/>
      <c r="AQ1037" s="398"/>
      <c r="AR1037" s="7"/>
    </row>
    <row r="1038" spans="5:44" x14ac:dyDescent="0.2">
      <c r="E1038" s="398"/>
      <c r="F1038" s="7"/>
      <c r="P1038" s="398"/>
      <c r="Q1038" s="7"/>
      <c r="Y1038" s="398"/>
      <c r="Z1038" s="7"/>
      <c r="AG1038" s="398"/>
      <c r="AH1038" s="7"/>
      <c r="AQ1038" s="398"/>
      <c r="AR1038" s="7"/>
    </row>
    <row r="1039" spans="5:44" x14ac:dyDescent="0.2">
      <c r="E1039" s="398"/>
      <c r="F1039" s="7"/>
      <c r="P1039" s="398"/>
      <c r="Q1039" s="7"/>
      <c r="Y1039" s="398"/>
      <c r="Z1039" s="7"/>
      <c r="AG1039" s="398"/>
      <c r="AH1039" s="7"/>
      <c r="AQ1039" s="398"/>
      <c r="AR1039" s="7"/>
    </row>
    <row r="1040" spans="5:44" x14ac:dyDescent="0.2">
      <c r="E1040" s="398"/>
      <c r="F1040" s="7"/>
      <c r="P1040" s="398"/>
      <c r="Q1040" s="7"/>
      <c r="Y1040" s="398"/>
      <c r="Z1040" s="7"/>
      <c r="AG1040" s="398"/>
      <c r="AH1040" s="7"/>
      <c r="AQ1040" s="398"/>
      <c r="AR1040" s="7"/>
    </row>
    <row r="1041" spans="5:44" x14ac:dyDescent="0.2">
      <c r="E1041" s="398"/>
      <c r="F1041" s="7"/>
      <c r="P1041" s="398"/>
      <c r="Q1041" s="7"/>
      <c r="Y1041" s="398"/>
      <c r="Z1041" s="7"/>
      <c r="AG1041" s="398"/>
      <c r="AH1041" s="7"/>
      <c r="AQ1041" s="398"/>
      <c r="AR1041" s="7"/>
    </row>
    <row r="1042" spans="5:44" x14ac:dyDescent="0.2">
      <c r="E1042" s="398"/>
      <c r="F1042" s="7"/>
      <c r="P1042" s="398"/>
      <c r="Q1042" s="7"/>
      <c r="Y1042" s="398"/>
      <c r="Z1042" s="7"/>
      <c r="AG1042" s="398"/>
      <c r="AH1042" s="7"/>
      <c r="AQ1042" s="398"/>
      <c r="AR1042" s="7"/>
    </row>
    <row r="1043" spans="5:44" x14ac:dyDescent="0.2">
      <c r="E1043" s="398"/>
      <c r="F1043" s="7"/>
      <c r="P1043" s="398"/>
      <c r="Q1043" s="7"/>
      <c r="Y1043" s="398"/>
      <c r="Z1043" s="7"/>
      <c r="AG1043" s="398"/>
      <c r="AH1043" s="7"/>
      <c r="AQ1043" s="398"/>
      <c r="AR1043" s="7"/>
    </row>
    <row r="1044" spans="5:44" x14ac:dyDescent="0.2">
      <c r="E1044" s="398"/>
      <c r="F1044" s="7"/>
      <c r="P1044" s="398"/>
      <c r="Q1044" s="7"/>
      <c r="Y1044" s="398"/>
      <c r="Z1044" s="7"/>
      <c r="AG1044" s="398"/>
      <c r="AH1044" s="7"/>
      <c r="AQ1044" s="398"/>
      <c r="AR1044" s="7"/>
    </row>
    <row r="1045" spans="5:44" x14ac:dyDescent="0.2">
      <c r="E1045" s="398"/>
      <c r="F1045" s="7"/>
      <c r="P1045" s="398"/>
      <c r="Q1045" s="7"/>
      <c r="Y1045" s="398"/>
      <c r="Z1045" s="7"/>
      <c r="AG1045" s="398"/>
      <c r="AH1045" s="7"/>
      <c r="AQ1045" s="398"/>
      <c r="AR1045" s="7"/>
    </row>
    <row r="1046" spans="5:44" x14ac:dyDescent="0.2">
      <c r="E1046" s="398"/>
      <c r="F1046" s="7"/>
      <c r="P1046" s="398"/>
      <c r="Q1046" s="7"/>
      <c r="Y1046" s="398"/>
      <c r="Z1046" s="7"/>
      <c r="AG1046" s="398"/>
      <c r="AH1046" s="7"/>
      <c r="AQ1046" s="398"/>
      <c r="AR1046" s="7"/>
    </row>
    <row r="1047" spans="5:44" x14ac:dyDescent="0.2">
      <c r="E1047" s="398"/>
      <c r="F1047" s="7"/>
      <c r="P1047" s="398"/>
      <c r="Q1047" s="7"/>
      <c r="Y1047" s="398"/>
      <c r="Z1047" s="7"/>
      <c r="AG1047" s="398"/>
      <c r="AH1047" s="7"/>
      <c r="AQ1047" s="398"/>
      <c r="AR1047" s="7"/>
    </row>
    <row r="1048" spans="5:44" x14ac:dyDescent="0.2">
      <c r="E1048" s="398"/>
      <c r="F1048" s="7"/>
      <c r="P1048" s="398"/>
      <c r="Q1048" s="7"/>
      <c r="Y1048" s="398"/>
      <c r="Z1048" s="7"/>
      <c r="AG1048" s="398"/>
      <c r="AH1048" s="7"/>
      <c r="AQ1048" s="398"/>
      <c r="AR1048" s="7"/>
    </row>
    <row r="1049" spans="5:44" x14ac:dyDescent="0.2">
      <c r="E1049" s="398"/>
      <c r="F1049" s="7"/>
      <c r="P1049" s="398"/>
      <c r="Q1049" s="7"/>
      <c r="Y1049" s="398"/>
      <c r="Z1049" s="7"/>
      <c r="AG1049" s="398"/>
      <c r="AH1049" s="7"/>
      <c r="AQ1049" s="398"/>
      <c r="AR1049" s="7"/>
    </row>
    <row r="1050" spans="5:44" x14ac:dyDescent="0.2">
      <c r="E1050" s="398"/>
      <c r="F1050" s="7"/>
      <c r="P1050" s="398"/>
      <c r="Q1050" s="7"/>
      <c r="Y1050" s="398"/>
      <c r="Z1050" s="7"/>
      <c r="AG1050" s="398"/>
      <c r="AH1050" s="7"/>
      <c r="AQ1050" s="398"/>
      <c r="AR1050" s="7"/>
    </row>
    <row r="1051" spans="5:44" x14ac:dyDescent="0.2">
      <c r="E1051" s="398"/>
      <c r="F1051" s="7"/>
      <c r="P1051" s="398"/>
      <c r="Q1051" s="7"/>
      <c r="Y1051" s="398"/>
      <c r="Z1051" s="7"/>
      <c r="AG1051" s="398"/>
      <c r="AH1051" s="7"/>
      <c r="AQ1051" s="398"/>
      <c r="AR1051" s="7"/>
    </row>
    <row r="1052" spans="5:44" x14ac:dyDescent="0.2">
      <c r="E1052" s="398"/>
      <c r="F1052" s="7"/>
      <c r="P1052" s="398"/>
      <c r="Q1052" s="7"/>
      <c r="Y1052" s="398"/>
      <c r="Z1052" s="7"/>
      <c r="AG1052" s="398"/>
      <c r="AH1052" s="7"/>
      <c r="AQ1052" s="398"/>
      <c r="AR1052" s="7"/>
    </row>
    <row r="1053" spans="5:44" x14ac:dyDescent="0.2">
      <c r="E1053" s="398"/>
      <c r="F1053" s="7"/>
      <c r="P1053" s="398"/>
      <c r="Q1053" s="7"/>
      <c r="Y1053" s="398"/>
      <c r="Z1053" s="7"/>
      <c r="AG1053" s="398"/>
      <c r="AH1053" s="7"/>
      <c r="AQ1053" s="398"/>
      <c r="AR1053" s="7"/>
    </row>
    <row r="1054" spans="5:44" x14ac:dyDescent="0.2">
      <c r="E1054" s="398"/>
      <c r="F1054" s="7"/>
      <c r="P1054" s="398"/>
      <c r="Q1054" s="7"/>
      <c r="Y1054" s="398"/>
      <c r="Z1054" s="7"/>
      <c r="AG1054" s="398"/>
      <c r="AH1054" s="7"/>
      <c r="AQ1054" s="398"/>
      <c r="AR1054" s="7"/>
    </row>
    <row r="1055" spans="5:44" x14ac:dyDescent="0.2">
      <c r="E1055" s="398"/>
      <c r="F1055" s="7"/>
      <c r="P1055" s="398"/>
      <c r="Q1055" s="7"/>
      <c r="Y1055" s="398"/>
      <c r="Z1055" s="7"/>
      <c r="AG1055" s="398"/>
      <c r="AH1055" s="7"/>
      <c r="AQ1055" s="398"/>
      <c r="AR1055" s="7"/>
    </row>
    <row r="1056" spans="5:44" x14ac:dyDescent="0.2">
      <c r="E1056" s="398"/>
      <c r="F1056" s="7"/>
      <c r="P1056" s="398"/>
      <c r="Q1056" s="7"/>
      <c r="Y1056" s="398"/>
      <c r="Z1056" s="7"/>
      <c r="AG1056" s="398"/>
      <c r="AH1056" s="7"/>
      <c r="AQ1056" s="398"/>
      <c r="AR1056" s="7"/>
    </row>
    <row r="1057" spans="5:44" x14ac:dyDescent="0.2">
      <c r="E1057" s="398"/>
      <c r="F1057" s="7"/>
      <c r="P1057" s="398"/>
      <c r="Q1057" s="7"/>
      <c r="Y1057" s="398"/>
      <c r="Z1057" s="7"/>
      <c r="AG1057" s="398"/>
      <c r="AH1057" s="7"/>
      <c r="AQ1057" s="398"/>
      <c r="AR1057" s="7"/>
    </row>
    <row r="1058" spans="5:44" x14ac:dyDescent="0.2">
      <c r="E1058" s="398"/>
      <c r="F1058" s="7"/>
      <c r="P1058" s="398"/>
      <c r="Q1058" s="7"/>
      <c r="Y1058" s="398"/>
      <c r="Z1058" s="7"/>
      <c r="AG1058" s="398"/>
      <c r="AH1058" s="7"/>
      <c r="AQ1058" s="398"/>
      <c r="AR1058" s="7"/>
    </row>
    <row r="1059" spans="5:44" x14ac:dyDescent="0.2">
      <c r="E1059" s="398"/>
      <c r="F1059" s="7"/>
      <c r="P1059" s="398"/>
      <c r="Q1059" s="7"/>
      <c r="Y1059" s="398"/>
      <c r="Z1059" s="7"/>
      <c r="AG1059" s="398"/>
      <c r="AH1059" s="7"/>
      <c r="AQ1059" s="398"/>
      <c r="AR1059" s="7"/>
    </row>
    <row r="1060" spans="5:44" x14ac:dyDescent="0.2">
      <c r="E1060" s="398"/>
      <c r="F1060" s="7"/>
      <c r="P1060" s="398"/>
      <c r="Q1060" s="7"/>
      <c r="Y1060" s="398"/>
      <c r="Z1060" s="7"/>
      <c r="AG1060" s="398"/>
      <c r="AH1060" s="7"/>
      <c r="AQ1060" s="398"/>
      <c r="AR1060" s="7"/>
    </row>
    <row r="1061" spans="5:44" x14ac:dyDescent="0.2">
      <c r="E1061" s="398"/>
      <c r="F1061" s="7"/>
      <c r="P1061" s="398"/>
      <c r="Q1061" s="7"/>
      <c r="Y1061" s="398"/>
      <c r="Z1061" s="7"/>
      <c r="AG1061" s="398"/>
      <c r="AH1061" s="7"/>
      <c r="AQ1061" s="398"/>
      <c r="AR1061" s="7"/>
    </row>
    <row r="1062" spans="5:44" x14ac:dyDescent="0.2">
      <c r="E1062" s="398"/>
      <c r="F1062" s="7"/>
      <c r="P1062" s="398"/>
      <c r="Q1062" s="7"/>
      <c r="Y1062" s="398"/>
      <c r="Z1062" s="7"/>
      <c r="AG1062" s="398"/>
      <c r="AH1062" s="7"/>
      <c r="AQ1062" s="398"/>
      <c r="AR1062" s="7"/>
    </row>
    <row r="1063" spans="5:44" x14ac:dyDescent="0.2">
      <c r="E1063" s="398"/>
      <c r="F1063" s="7"/>
      <c r="P1063" s="398"/>
      <c r="Q1063" s="7"/>
      <c r="Y1063" s="398"/>
      <c r="Z1063" s="7"/>
      <c r="AG1063" s="398"/>
      <c r="AH1063" s="7"/>
      <c r="AQ1063" s="398"/>
      <c r="AR1063" s="7"/>
    </row>
    <row r="1064" spans="5:44" x14ac:dyDescent="0.2">
      <c r="E1064" s="398"/>
      <c r="F1064" s="7"/>
      <c r="P1064" s="398"/>
      <c r="Q1064" s="7"/>
      <c r="Y1064" s="398"/>
      <c r="Z1064" s="7"/>
      <c r="AG1064" s="398"/>
      <c r="AH1064" s="7"/>
      <c r="AQ1064" s="398"/>
      <c r="AR1064" s="7"/>
    </row>
    <row r="1065" spans="5:44" x14ac:dyDescent="0.2">
      <c r="E1065" s="398"/>
      <c r="F1065" s="7"/>
      <c r="P1065" s="398"/>
      <c r="Q1065" s="7"/>
      <c r="Y1065" s="398"/>
      <c r="Z1065" s="7"/>
      <c r="AG1065" s="398"/>
      <c r="AH1065" s="7"/>
      <c r="AQ1065" s="398"/>
      <c r="AR1065" s="7"/>
    </row>
    <row r="1066" spans="5:44" x14ac:dyDescent="0.2">
      <c r="E1066" s="398"/>
      <c r="F1066" s="7"/>
      <c r="P1066" s="398"/>
      <c r="Q1066" s="7"/>
      <c r="Y1066" s="398"/>
      <c r="Z1066" s="7"/>
      <c r="AG1066" s="398"/>
      <c r="AH1066" s="7"/>
      <c r="AQ1066" s="398"/>
      <c r="AR1066" s="7"/>
    </row>
    <row r="1067" spans="5:44" x14ac:dyDescent="0.2">
      <c r="E1067" s="398"/>
      <c r="F1067" s="7"/>
      <c r="P1067" s="398"/>
      <c r="Q1067" s="7"/>
      <c r="Y1067" s="398"/>
      <c r="Z1067" s="7"/>
      <c r="AG1067" s="398"/>
      <c r="AH1067" s="7"/>
      <c r="AQ1067" s="398"/>
      <c r="AR1067" s="7"/>
    </row>
    <row r="1068" spans="5:44" x14ac:dyDescent="0.2">
      <c r="E1068" s="398"/>
      <c r="F1068" s="7"/>
      <c r="P1068" s="398"/>
      <c r="Q1068" s="7"/>
      <c r="Y1068" s="398"/>
      <c r="Z1068" s="7"/>
      <c r="AG1068" s="398"/>
      <c r="AH1068" s="7"/>
      <c r="AQ1068" s="398"/>
      <c r="AR1068" s="7"/>
    </row>
    <row r="1069" spans="5:44" x14ac:dyDescent="0.2">
      <c r="E1069" s="398"/>
      <c r="F1069" s="7"/>
      <c r="P1069" s="398"/>
      <c r="Q1069" s="7"/>
      <c r="Y1069" s="398"/>
      <c r="Z1069" s="7"/>
      <c r="AG1069" s="398"/>
      <c r="AH1069" s="7"/>
      <c r="AQ1069" s="398"/>
      <c r="AR1069" s="7"/>
    </row>
    <row r="1070" spans="5:44" x14ac:dyDescent="0.2">
      <c r="E1070" s="398"/>
      <c r="F1070" s="7"/>
      <c r="P1070" s="398"/>
      <c r="Q1070" s="7"/>
      <c r="Y1070" s="398"/>
      <c r="Z1070" s="7"/>
      <c r="AG1070" s="398"/>
      <c r="AH1070" s="7"/>
      <c r="AQ1070" s="398"/>
      <c r="AR1070" s="7"/>
    </row>
    <row r="1071" spans="5:44" x14ac:dyDescent="0.2">
      <c r="E1071" s="398"/>
      <c r="F1071" s="7"/>
      <c r="P1071" s="398"/>
      <c r="Q1071" s="7"/>
      <c r="Y1071" s="398"/>
      <c r="Z1071" s="7"/>
      <c r="AG1071" s="398"/>
      <c r="AH1071" s="7"/>
      <c r="AQ1071" s="398"/>
      <c r="AR1071" s="7"/>
    </row>
    <row r="1072" spans="5:44" x14ac:dyDescent="0.2">
      <c r="E1072" s="398"/>
      <c r="F1072" s="7"/>
      <c r="P1072" s="398"/>
      <c r="Q1072" s="7"/>
      <c r="Y1072" s="398"/>
      <c r="Z1072" s="7"/>
      <c r="AG1072" s="398"/>
      <c r="AH1072" s="7"/>
      <c r="AQ1072" s="398"/>
      <c r="AR1072" s="7"/>
    </row>
    <row r="1073" spans="5:44" x14ac:dyDescent="0.2">
      <c r="E1073" s="398"/>
      <c r="F1073" s="7"/>
      <c r="P1073" s="398"/>
      <c r="Q1073" s="7"/>
      <c r="Y1073" s="398"/>
      <c r="Z1073" s="7"/>
      <c r="AG1073" s="398"/>
      <c r="AH1073" s="7"/>
      <c r="AQ1073" s="398"/>
      <c r="AR1073" s="7"/>
    </row>
    <row r="1074" spans="5:44" x14ac:dyDescent="0.2">
      <c r="E1074" s="398"/>
      <c r="F1074" s="7"/>
      <c r="P1074" s="398"/>
      <c r="Q1074" s="7"/>
      <c r="Y1074" s="398"/>
      <c r="Z1074" s="7"/>
      <c r="AG1074" s="398"/>
      <c r="AH1074" s="7"/>
      <c r="AQ1074" s="398"/>
      <c r="AR1074" s="7"/>
    </row>
    <row r="1075" spans="5:44" x14ac:dyDescent="0.2">
      <c r="E1075" s="398"/>
      <c r="F1075" s="7"/>
      <c r="P1075" s="398"/>
      <c r="Q1075" s="7"/>
      <c r="Y1075" s="398"/>
      <c r="Z1075" s="7"/>
      <c r="AG1075" s="398"/>
      <c r="AH1075" s="7"/>
      <c r="AQ1075" s="398"/>
      <c r="AR1075" s="7"/>
    </row>
    <row r="1076" spans="5:44" x14ac:dyDescent="0.2">
      <c r="E1076" s="398"/>
      <c r="F1076" s="7"/>
      <c r="P1076" s="398"/>
      <c r="Q1076" s="7"/>
      <c r="Y1076" s="398"/>
      <c r="Z1076" s="7"/>
      <c r="AG1076" s="398"/>
      <c r="AH1076" s="7"/>
      <c r="AQ1076" s="398"/>
      <c r="AR1076" s="7"/>
    </row>
    <row r="1077" spans="5:44" x14ac:dyDescent="0.2">
      <c r="E1077" s="398"/>
      <c r="F1077" s="7"/>
      <c r="P1077" s="398"/>
      <c r="Q1077" s="7"/>
      <c r="Y1077" s="398"/>
      <c r="Z1077" s="7"/>
      <c r="AG1077" s="398"/>
      <c r="AH1077" s="7"/>
      <c r="AQ1077" s="398"/>
      <c r="AR1077" s="7"/>
    </row>
    <row r="1078" spans="5:44" x14ac:dyDescent="0.2">
      <c r="E1078" s="398"/>
      <c r="F1078" s="7"/>
      <c r="P1078" s="398"/>
      <c r="Q1078" s="7"/>
      <c r="Y1078" s="398"/>
      <c r="Z1078" s="7"/>
      <c r="AG1078" s="398"/>
      <c r="AH1078" s="7"/>
      <c r="AQ1078" s="398"/>
      <c r="AR1078" s="7"/>
    </row>
    <row r="1079" spans="5:44" x14ac:dyDescent="0.2">
      <c r="E1079" s="398"/>
      <c r="F1079" s="7"/>
      <c r="P1079" s="398"/>
      <c r="Q1079" s="7"/>
      <c r="Y1079" s="398"/>
      <c r="Z1079" s="7"/>
      <c r="AG1079" s="398"/>
      <c r="AH1079" s="7"/>
      <c r="AQ1079" s="398"/>
      <c r="AR1079" s="7"/>
    </row>
    <row r="1080" spans="5:44" x14ac:dyDescent="0.2">
      <c r="E1080" s="398"/>
      <c r="F1080" s="7"/>
      <c r="P1080" s="398"/>
      <c r="Q1080" s="7"/>
      <c r="Y1080" s="398"/>
      <c r="Z1080" s="7"/>
      <c r="AG1080" s="398"/>
      <c r="AH1080" s="7"/>
      <c r="AQ1080" s="398"/>
      <c r="AR1080" s="7"/>
    </row>
    <row r="1081" spans="5:44" x14ac:dyDescent="0.2">
      <c r="E1081" s="398"/>
      <c r="F1081" s="7"/>
      <c r="P1081" s="398"/>
      <c r="Q1081" s="7"/>
      <c r="Y1081" s="398"/>
      <c r="Z1081" s="7"/>
      <c r="AG1081" s="398"/>
      <c r="AH1081" s="7"/>
      <c r="AQ1081" s="398"/>
      <c r="AR1081" s="7"/>
    </row>
    <row r="1082" spans="5:44" x14ac:dyDescent="0.2">
      <c r="E1082" s="398"/>
      <c r="F1082" s="7"/>
      <c r="P1082" s="398"/>
      <c r="Q1082" s="7"/>
      <c r="Y1082" s="398"/>
      <c r="Z1082" s="7"/>
      <c r="AG1082" s="398"/>
      <c r="AH1082" s="7"/>
      <c r="AQ1082" s="398"/>
      <c r="AR1082" s="7"/>
    </row>
    <row r="1083" spans="5:44" x14ac:dyDescent="0.2">
      <c r="E1083" s="398"/>
      <c r="F1083" s="7"/>
      <c r="P1083" s="398"/>
      <c r="Q1083" s="7"/>
      <c r="Y1083" s="398"/>
      <c r="Z1083" s="7"/>
      <c r="AG1083" s="398"/>
      <c r="AH1083" s="7"/>
      <c r="AQ1083" s="398"/>
      <c r="AR1083" s="7"/>
    </row>
    <row r="1084" spans="5:44" x14ac:dyDescent="0.2">
      <c r="E1084" s="398"/>
      <c r="F1084" s="7"/>
      <c r="P1084" s="398"/>
      <c r="Q1084" s="7"/>
      <c r="Y1084" s="398"/>
      <c r="Z1084" s="7"/>
      <c r="AG1084" s="398"/>
      <c r="AH1084" s="7"/>
      <c r="AQ1084" s="398"/>
      <c r="AR1084" s="7"/>
    </row>
    <row r="1085" spans="5:44" x14ac:dyDescent="0.2">
      <c r="E1085" s="398"/>
      <c r="F1085" s="7"/>
      <c r="P1085" s="398"/>
      <c r="Q1085" s="7"/>
      <c r="Y1085" s="398"/>
      <c r="Z1085" s="7"/>
      <c r="AG1085" s="398"/>
      <c r="AH1085" s="7"/>
      <c r="AQ1085" s="398"/>
      <c r="AR1085" s="7"/>
    </row>
    <row r="1086" spans="5:44" x14ac:dyDescent="0.2">
      <c r="E1086" s="398"/>
      <c r="F1086" s="7"/>
      <c r="P1086" s="398"/>
      <c r="Q1086" s="7"/>
      <c r="Y1086" s="398"/>
      <c r="Z1086" s="7"/>
      <c r="AG1086" s="398"/>
      <c r="AH1086" s="7"/>
      <c r="AQ1086" s="398"/>
      <c r="AR1086" s="7"/>
    </row>
    <row r="1087" spans="5:44" x14ac:dyDescent="0.2">
      <c r="E1087" s="398"/>
      <c r="F1087" s="7"/>
      <c r="P1087" s="398"/>
      <c r="Q1087" s="7"/>
      <c r="Y1087" s="398"/>
      <c r="Z1087" s="7"/>
      <c r="AG1087" s="398"/>
      <c r="AH1087" s="7"/>
      <c r="AQ1087" s="398"/>
      <c r="AR1087" s="7"/>
    </row>
    <row r="1088" spans="5:44" x14ac:dyDescent="0.2">
      <c r="E1088" s="398"/>
      <c r="F1088" s="7"/>
      <c r="P1088" s="398"/>
      <c r="Q1088" s="7"/>
      <c r="Y1088" s="398"/>
      <c r="Z1088" s="7"/>
      <c r="AG1088" s="398"/>
      <c r="AH1088" s="7"/>
      <c r="AQ1088" s="398"/>
      <c r="AR1088" s="7"/>
    </row>
    <row r="1089" spans="5:44" x14ac:dyDescent="0.2">
      <c r="E1089" s="398"/>
      <c r="F1089" s="7"/>
      <c r="P1089" s="398"/>
      <c r="Q1089" s="7"/>
      <c r="Y1089" s="398"/>
      <c r="Z1089" s="7"/>
      <c r="AG1089" s="398"/>
      <c r="AH1089" s="7"/>
      <c r="AQ1089" s="398"/>
      <c r="AR1089" s="7"/>
    </row>
    <row r="1090" spans="5:44" x14ac:dyDescent="0.2">
      <c r="E1090" s="398"/>
      <c r="F1090" s="7"/>
      <c r="P1090" s="398"/>
      <c r="Q1090" s="7"/>
      <c r="Y1090" s="398"/>
      <c r="Z1090" s="7"/>
      <c r="AG1090" s="398"/>
      <c r="AH1090" s="7"/>
      <c r="AQ1090" s="398"/>
      <c r="AR1090" s="7"/>
    </row>
    <row r="1091" spans="5:44" x14ac:dyDescent="0.2">
      <c r="E1091" s="398"/>
      <c r="F1091" s="7"/>
      <c r="P1091" s="398"/>
      <c r="Q1091" s="7"/>
      <c r="Y1091" s="398"/>
      <c r="Z1091" s="7"/>
      <c r="AG1091" s="398"/>
      <c r="AH1091" s="7"/>
      <c r="AQ1091" s="398"/>
      <c r="AR1091" s="7"/>
    </row>
    <row r="1092" spans="5:44" x14ac:dyDescent="0.2">
      <c r="E1092" s="398"/>
      <c r="F1092" s="7"/>
      <c r="P1092" s="398"/>
      <c r="Q1092" s="7"/>
      <c r="Y1092" s="398"/>
      <c r="Z1092" s="7"/>
      <c r="AG1092" s="398"/>
      <c r="AH1092" s="7"/>
      <c r="AQ1092" s="398"/>
      <c r="AR1092" s="7"/>
    </row>
    <row r="1093" spans="5:44" x14ac:dyDescent="0.2">
      <c r="E1093" s="398"/>
      <c r="F1093" s="7"/>
      <c r="P1093" s="398"/>
      <c r="Q1093" s="7"/>
      <c r="Y1093" s="398"/>
      <c r="Z1093" s="7"/>
      <c r="AG1093" s="398"/>
      <c r="AH1093" s="7"/>
      <c r="AQ1093" s="398"/>
      <c r="AR1093" s="7"/>
    </row>
    <row r="1094" spans="5:44" x14ac:dyDescent="0.2">
      <c r="E1094" s="398"/>
      <c r="F1094" s="7"/>
      <c r="P1094" s="398"/>
      <c r="Q1094" s="7"/>
      <c r="Y1094" s="398"/>
      <c r="Z1094" s="7"/>
      <c r="AG1094" s="398"/>
      <c r="AH1094" s="7"/>
      <c r="AQ1094" s="398"/>
      <c r="AR1094" s="7"/>
    </row>
    <row r="1095" spans="5:44" x14ac:dyDescent="0.2">
      <c r="E1095" s="398"/>
      <c r="F1095" s="7"/>
      <c r="P1095" s="398"/>
      <c r="Q1095" s="7"/>
      <c r="Y1095" s="398"/>
      <c r="Z1095" s="7"/>
      <c r="AG1095" s="398"/>
      <c r="AH1095" s="7"/>
      <c r="AQ1095" s="398"/>
      <c r="AR1095" s="7"/>
    </row>
    <row r="1096" spans="5:44" x14ac:dyDescent="0.2">
      <c r="E1096" s="398"/>
      <c r="F1096" s="7"/>
      <c r="P1096" s="398"/>
      <c r="Q1096" s="7"/>
      <c r="Y1096" s="398"/>
      <c r="Z1096" s="7"/>
      <c r="AG1096" s="398"/>
      <c r="AH1096" s="7"/>
      <c r="AQ1096" s="398"/>
      <c r="AR1096" s="7"/>
    </row>
    <row r="1097" spans="5:44" x14ac:dyDescent="0.2">
      <c r="E1097" s="398"/>
      <c r="F1097" s="7"/>
      <c r="P1097" s="398"/>
      <c r="Q1097" s="7"/>
      <c r="Y1097" s="398"/>
      <c r="Z1097" s="7"/>
      <c r="AG1097" s="398"/>
      <c r="AH1097" s="7"/>
      <c r="AQ1097" s="398"/>
      <c r="AR1097" s="7"/>
    </row>
    <row r="1098" spans="5:44" x14ac:dyDescent="0.2">
      <c r="E1098" s="398"/>
      <c r="F1098" s="7"/>
      <c r="P1098" s="398"/>
      <c r="Q1098" s="7"/>
      <c r="Y1098" s="398"/>
      <c r="Z1098" s="7"/>
      <c r="AG1098" s="398"/>
      <c r="AH1098" s="7"/>
      <c r="AQ1098" s="398"/>
      <c r="AR1098" s="7"/>
    </row>
    <row r="1099" spans="5:44" x14ac:dyDescent="0.2">
      <c r="E1099" s="398"/>
      <c r="F1099" s="7"/>
      <c r="P1099" s="398"/>
      <c r="Q1099" s="7"/>
      <c r="Y1099" s="398"/>
      <c r="Z1099" s="7"/>
      <c r="AG1099" s="398"/>
      <c r="AH1099" s="7"/>
      <c r="AQ1099" s="398"/>
      <c r="AR1099" s="7"/>
    </row>
    <row r="1100" spans="5:44" x14ac:dyDescent="0.2">
      <c r="E1100" s="398"/>
      <c r="F1100" s="7"/>
      <c r="P1100" s="398"/>
      <c r="Q1100" s="7"/>
      <c r="Y1100" s="398"/>
      <c r="Z1100" s="7"/>
      <c r="AG1100" s="398"/>
      <c r="AH1100" s="7"/>
      <c r="AQ1100" s="398"/>
      <c r="AR1100" s="7"/>
    </row>
    <row r="1101" spans="5:44" x14ac:dyDescent="0.2">
      <c r="E1101" s="398"/>
      <c r="F1101" s="7"/>
      <c r="P1101" s="398"/>
      <c r="Q1101" s="7"/>
      <c r="Y1101" s="398"/>
      <c r="Z1101" s="7"/>
      <c r="AG1101" s="398"/>
      <c r="AH1101" s="7"/>
      <c r="AQ1101" s="398"/>
      <c r="AR1101" s="7"/>
    </row>
    <row r="1102" spans="5:44" x14ac:dyDescent="0.2">
      <c r="E1102" s="398"/>
      <c r="F1102" s="7"/>
      <c r="P1102" s="398"/>
      <c r="Q1102" s="7"/>
      <c r="Y1102" s="398"/>
      <c r="Z1102" s="7"/>
      <c r="AG1102" s="398"/>
      <c r="AH1102" s="7"/>
      <c r="AQ1102" s="398"/>
      <c r="AR1102" s="7"/>
    </row>
  </sheetData>
  <phoneticPr fontId="0" type="noConversion"/>
  <pageMargins left="0.75" right="0.75" top="1" bottom="1" header="0.5" footer="0.5"/>
  <pageSetup scale="64" orientation="portrait" horizontalDpi="300" verticalDpi="300" r:id="rId1"/>
  <headerFooter alignWithMargins="0">
    <oddHeader xml:space="preserve">&amp;R&amp;D&amp;LReclaim 7.0 Project: Blank                    </oddHeader>
    <oddFooter>&amp;L&amp;F&amp;R&amp;P of &amp;N</oddFooter>
  </headerFooter>
  <colBreaks count="5" manualBreakCount="5">
    <brk id="1" max="1048575" man="1"/>
    <brk id="12" max="1048575" man="1"/>
    <brk id="22" max="1048575" man="1"/>
    <brk id="30" max="1048575" man="1"/>
    <brk id="4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Q1118"/>
  <sheetViews>
    <sheetView zoomScale="75" zoomScaleNormal="75" workbookViewId="0"/>
  </sheetViews>
  <sheetFormatPr defaultColWidth="9.77734375" defaultRowHeight="12.75" x14ac:dyDescent="0.2"/>
  <cols>
    <col min="1" max="1" width="1.88671875" style="7" customWidth="1"/>
    <col min="2" max="3" width="29.6640625" style="7" customWidth="1"/>
    <col min="4" max="4" width="5.21875" style="15" customWidth="1"/>
    <col min="5" max="5" width="8" style="5" customWidth="1"/>
    <col min="6" max="6" width="7" style="5" customWidth="1"/>
    <col min="7" max="7" width="5.6640625" style="121" customWidth="1"/>
    <col min="8" max="8" width="11.44140625" style="7" customWidth="1"/>
    <col min="9" max="9" width="5.21875" style="7" customWidth="1"/>
    <col min="10" max="10" width="6.109375" style="7" customWidth="1"/>
    <col min="11" max="11" width="6.77734375" style="7" customWidth="1"/>
    <col min="12" max="12" width="3.5546875" style="7" customWidth="1"/>
    <col min="13" max="14" width="29.6640625" style="7" customWidth="1"/>
    <col min="15" max="15" width="5.21875" style="15" customWidth="1"/>
    <col min="16" max="16" width="8" style="5" customWidth="1"/>
    <col min="17" max="17" width="7" style="5" customWidth="1"/>
    <col min="18" max="18" width="5.6640625" style="121" customWidth="1"/>
    <col min="19" max="19" width="11.44140625" style="7" customWidth="1"/>
    <col min="20" max="20" width="5.21875" style="7" customWidth="1"/>
    <col min="21" max="21" width="6.109375" style="7" customWidth="1"/>
    <col min="22" max="22" width="6.77734375" style="7" customWidth="1"/>
    <col min="23" max="23" width="3.5546875" style="7" customWidth="1"/>
    <col min="24" max="24" width="8.5546875" style="15" customWidth="1"/>
    <col min="25" max="25" width="11.109375" style="5" customWidth="1"/>
    <col min="26" max="27" width="8.77734375" style="5" customWidth="1"/>
    <col min="28" max="28" width="8.6640625" style="7" customWidth="1"/>
    <col min="29" max="29" width="7" style="7" customWidth="1"/>
    <col min="30" max="30" width="9.33203125" style="7" customWidth="1"/>
    <col min="31" max="31" width="8.44140625" style="7" customWidth="1"/>
    <col min="32" max="32" width="3.5546875" style="7" customWidth="1"/>
    <col min="33" max="33" width="27.109375" style="7" customWidth="1"/>
    <col min="34" max="34" width="5.21875" style="15" customWidth="1"/>
    <col min="35" max="35" width="8.5546875" style="5" customWidth="1"/>
    <col min="36" max="36" width="6.88671875" style="5" customWidth="1"/>
    <col min="37" max="37" width="5.6640625" style="5" customWidth="1"/>
    <col min="38" max="38" width="8.6640625" style="7" customWidth="1"/>
    <col min="39" max="39" width="7" style="7" customWidth="1"/>
    <col min="40" max="40" width="7.21875" style="7" customWidth="1"/>
    <col min="41" max="41" width="8.44140625" style="7" customWidth="1"/>
    <col min="42" max="42" width="10.21875" style="7" customWidth="1"/>
    <col min="43" max="43" width="8.21875" style="7" customWidth="1"/>
    <col min="44" max="44" width="8.33203125" style="7" customWidth="1"/>
    <col min="45" max="45" width="11.44140625" style="7" customWidth="1"/>
    <col min="46" max="46" width="9.44140625" style="7" customWidth="1"/>
    <col min="47" max="16384" width="9.77734375" style="7"/>
  </cols>
  <sheetData>
    <row r="1" spans="1:64" s="114" customFormat="1" ht="24.75" customHeight="1" x14ac:dyDescent="0.2">
      <c r="A1" s="7">
        <v>1</v>
      </c>
      <c r="B1" s="400" t="s">
        <v>0</v>
      </c>
      <c r="C1" s="401"/>
      <c r="D1" s="390"/>
      <c r="G1" s="391" t="s">
        <v>359</v>
      </c>
      <c r="H1" s="392">
        <v>1</v>
      </c>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row>
    <row r="2" spans="1:64" s="21" customFormat="1" ht="5.0999999999999996" customHeight="1" thickBot="1" x14ac:dyDescent="0.25">
      <c r="A2" s="7"/>
      <c r="D2" s="94"/>
      <c r="E2" s="95"/>
      <c r="F2" s="95"/>
      <c r="G2" s="122"/>
      <c r="H2" s="96"/>
      <c r="I2" s="96"/>
      <c r="J2" s="243"/>
      <c r="K2" s="243"/>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64" s="114" customFormat="1" ht="33" customHeight="1" x14ac:dyDescent="0.2">
      <c r="A3" s="7"/>
      <c r="B3" s="385" t="s">
        <v>4</v>
      </c>
      <c r="C3" s="385" t="s">
        <v>355</v>
      </c>
      <c r="D3" s="386" t="s">
        <v>199</v>
      </c>
      <c r="E3" s="387" t="s">
        <v>198</v>
      </c>
      <c r="F3" s="387" t="s">
        <v>200</v>
      </c>
      <c r="G3" s="394" t="s">
        <v>201</v>
      </c>
      <c r="H3" s="386" t="s">
        <v>202</v>
      </c>
      <c r="I3" s="385" t="s">
        <v>203</v>
      </c>
      <c r="J3" s="385" t="s">
        <v>215</v>
      </c>
      <c r="K3" s="385" t="s">
        <v>204</v>
      </c>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row>
    <row r="4" spans="1:64" ht="15" customHeight="1" x14ac:dyDescent="0.2">
      <c r="B4" s="65" t="s">
        <v>849</v>
      </c>
      <c r="C4" s="65"/>
      <c r="D4" s="66"/>
      <c r="E4" s="65"/>
      <c r="F4" s="65"/>
      <c r="G4" s="123"/>
      <c r="H4" s="68"/>
      <c r="I4" s="232"/>
      <c r="J4" s="232"/>
      <c r="K4" s="232"/>
      <c r="O4" s="7"/>
      <c r="P4" s="7"/>
      <c r="Q4" s="7"/>
      <c r="R4" s="7"/>
      <c r="X4" s="7"/>
      <c r="Y4" s="7"/>
      <c r="Z4" s="7"/>
      <c r="AA4" s="7"/>
      <c r="AH4" s="7"/>
      <c r="AI4" s="7"/>
      <c r="AJ4" s="7"/>
      <c r="AK4" s="7"/>
    </row>
    <row r="5" spans="1:64" ht="15" customHeight="1" x14ac:dyDescent="0.2">
      <c r="B5" s="5" t="s">
        <v>6</v>
      </c>
      <c r="C5" s="5"/>
      <c r="D5" s="16" t="s">
        <v>7</v>
      </c>
      <c r="F5" s="5" t="e">
        <f>NA()</f>
        <v>#N/A</v>
      </c>
      <c r="G5" s="121">
        <f t="shared" ref="G5:G68" si="0">IF(ISNA(F5),0,INDEX(IF(UPPER(RIGHT(F5,1))=Low,UnitCostLow, IF(UPPER(RIGHT(F5,1))=High,UnitCostHigh,UnitCostSpecified)),MATCH(UPPER(LEFT(F5,LEN(F5)-1)),CostCode,0)))</f>
        <v>0</v>
      </c>
      <c r="H5" s="409">
        <f t="shared" ref="H5:H9" si="1">G5*E5</f>
        <v>0</v>
      </c>
      <c r="I5" s="44"/>
      <c r="J5" s="409">
        <f>H5*I5</f>
        <v>0</v>
      </c>
      <c r="K5" s="45">
        <f>+H5*(1-I5)</f>
        <v>0</v>
      </c>
      <c r="O5" s="7"/>
      <c r="P5" s="7"/>
      <c r="Q5" s="7"/>
      <c r="R5" s="7"/>
      <c r="X5" s="7"/>
      <c r="Y5" s="7"/>
      <c r="Z5" s="7"/>
      <c r="AA5" s="7"/>
      <c r="AH5" s="7"/>
      <c r="AI5" s="7"/>
      <c r="AJ5" s="7"/>
      <c r="AK5" s="7"/>
    </row>
    <row r="6" spans="1:64" ht="15" customHeight="1" x14ac:dyDescent="0.2">
      <c r="B6" s="5" t="s">
        <v>8</v>
      </c>
      <c r="C6" s="5"/>
      <c r="D6" s="16" t="s">
        <v>9</v>
      </c>
      <c r="F6" s="5" t="e">
        <f>NA()</f>
        <v>#N/A</v>
      </c>
      <c r="G6" s="121">
        <f t="shared" si="0"/>
        <v>0</v>
      </c>
      <c r="H6" s="409">
        <f t="shared" si="1"/>
        <v>0</v>
      </c>
      <c r="I6" s="44"/>
      <c r="J6" s="409">
        <f t="shared" ref="J6:J54" si="2">H6*I6</f>
        <v>0</v>
      </c>
      <c r="K6" s="45">
        <f t="shared" ref="K6:K54" si="3">+H6*(1-I6)</f>
        <v>0</v>
      </c>
      <c r="O6" s="7"/>
      <c r="P6" s="7"/>
      <c r="Q6" s="7"/>
      <c r="R6" s="7"/>
      <c r="X6" s="7"/>
      <c r="Y6" s="7"/>
      <c r="Z6" s="7"/>
      <c r="AA6" s="7"/>
      <c r="AH6" s="7"/>
      <c r="AI6" s="7"/>
      <c r="AJ6" s="7"/>
      <c r="AK6" s="7"/>
    </row>
    <row r="7" spans="1:64" ht="15" customHeight="1" x14ac:dyDescent="0.2">
      <c r="B7" s="5" t="s">
        <v>11</v>
      </c>
      <c r="C7" s="5"/>
      <c r="D7" s="16" t="s">
        <v>10</v>
      </c>
      <c r="F7" s="5" t="e">
        <f>NA()</f>
        <v>#N/A</v>
      </c>
      <c r="G7" s="121">
        <f t="shared" si="0"/>
        <v>0</v>
      </c>
      <c r="H7" s="409">
        <f t="shared" si="1"/>
        <v>0</v>
      </c>
      <c r="I7" s="44"/>
      <c r="J7" s="409">
        <f t="shared" si="2"/>
        <v>0</v>
      </c>
      <c r="K7" s="45">
        <f t="shared" si="3"/>
        <v>0</v>
      </c>
      <c r="O7" s="7"/>
      <c r="P7" s="7"/>
      <c r="Q7" s="7"/>
      <c r="R7" s="7"/>
      <c r="X7" s="7"/>
      <c r="Y7" s="7"/>
      <c r="Z7" s="7"/>
      <c r="AA7" s="7"/>
      <c r="AH7" s="7"/>
      <c r="AI7" s="7"/>
      <c r="AJ7" s="7"/>
      <c r="AK7" s="7"/>
    </row>
    <row r="8" spans="1:64" ht="15" customHeight="1" x14ac:dyDescent="0.2">
      <c r="B8" s="5" t="s">
        <v>12</v>
      </c>
      <c r="C8" s="5"/>
      <c r="D8" s="16" t="s">
        <v>10</v>
      </c>
      <c r="F8" s="5" t="e">
        <f>NA()</f>
        <v>#N/A</v>
      </c>
      <c r="G8" s="121">
        <f t="shared" si="0"/>
        <v>0</v>
      </c>
      <c r="H8" s="409">
        <f t="shared" si="1"/>
        <v>0</v>
      </c>
      <c r="I8" s="44"/>
      <c r="J8" s="409">
        <f t="shared" si="2"/>
        <v>0</v>
      </c>
      <c r="K8" s="45">
        <f t="shared" si="3"/>
        <v>0</v>
      </c>
      <c r="O8" s="7"/>
      <c r="P8" s="7"/>
      <c r="Q8" s="7"/>
      <c r="R8" s="7"/>
      <c r="X8" s="7"/>
      <c r="Y8" s="7"/>
      <c r="Z8" s="7"/>
      <c r="AA8" s="7"/>
      <c r="AH8" s="7"/>
      <c r="AI8" s="7"/>
      <c r="AJ8" s="7"/>
      <c r="AK8" s="7"/>
    </row>
    <row r="9" spans="1:64" ht="15" customHeight="1" x14ac:dyDescent="0.2">
      <c r="B9" s="5" t="s">
        <v>13</v>
      </c>
      <c r="C9" s="5"/>
      <c r="D9" s="16"/>
      <c r="F9" s="5" t="e">
        <f>NA()</f>
        <v>#N/A</v>
      </c>
      <c r="G9" s="121">
        <f t="shared" si="0"/>
        <v>0</v>
      </c>
      <c r="H9" s="409">
        <f t="shared" si="1"/>
        <v>0</v>
      </c>
      <c r="I9" s="44"/>
      <c r="J9" s="409">
        <f t="shared" si="2"/>
        <v>0</v>
      </c>
      <c r="K9" s="45">
        <f t="shared" si="3"/>
        <v>0</v>
      </c>
      <c r="O9" s="7"/>
      <c r="P9" s="7"/>
      <c r="Q9" s="7"/>
      <c r="R9" s="7"/>
      <c r="X9" s="7"/>
      <c r="Y9" s="7"/>
      <c r="Z9" s="7"/>
      <c r="AA9" s="7"/>
      <c r="AH9" s="7"/>
      <c r="AI9" s="7"/>
      <c r="AJ9" s="7"/>
      <c r="AK9" s="7"/>
    </row>
    <row r="10" spans="1:64" ht="15" customHeight="1" x14ac:dyDescent="0.2">
      <c r="B10" s="65" t="s">
        <v>859</v>
      </c>
      <c r="C10" s="65"/>
      <c r="D10" s="66"/>
      <c r="E10" s="65"/>
      <c r="F10" s="65"/>
      <c r="G10" s="123"/>
      <c r="H10" s="408"/>
      <c r="I10" s="70"/>
      <c r="J10" s="408"/>
      <c r="K10" s="71"/>
      <c r="O10" s="7"/>
      <c r="P10" s="7"/>
      <c r="Q10" s="7"/>
      <c r="R10" s="7"/>
      <c r="X10" s="7"/>
      <c r="Y10" s="7"/>
      <c r="Z10" s="7"/>
      <c r="AA10" s="7"/>
      <c r="AH10" s="7"/>
      <c r="AI10" s="7"/>
      <c r="AJ10" s="7"/>
      <c r="AK10" s="7"/>
    </row>
    <row r="11" spans="1:64" ht="15" customHeight="1" x14ac:dyDescent="0.2">
      <c r="B11" s="5" t="s">
        <v>379</v>
      </c>
      <c r="C11" s="5"/>
      <c r="D11" s="16" t="s">
        <v>10</v>
      </c>
      <c r="F11" s="5" t="e">
        <f>NA()</f>
        <v>#N/A</v>
      </c>
      <c r="G11" s="121">
        <f t="shared" si="0"/>
        <v>0</v>
      </c>
      <c r="H11" s="409">
        <f t="shared" ref="H11:H17" si="4">G11*E11</f>
        <v>0</v>
      </c>
      <c r="I11" s="44"/>
      <c r="J11" s="409">
        <f t="shared" si="2"/>
        <v>0</v>
      </c>
      <c r="K11" s="45">
        <f t="shared" si="3"/>
        <v>0</v>
      </c>
      <c r="O11" s="7"/>
      <c r="P11" s="7"/>
      <c r="Q11" s="7"/>
      <c r="R11" s="7"/>
      <c r="X11" s="7"/>
      <c r="Y11" s="7"/>
      <c r="Z11" s="7"/>
      <c r="AA11" s="7"/>
      <c r="AH11" s="7"/>
      <c r="AI11" s="7"/>
      <c r="AJ11" s="7"/>
      <c r="AK11" s="7"/>
    </row>
    <row r="12" spans="1:64" ht="15" customHeight="1" x14ac:dyDescent="0.2">
      <c r="B12" s="5" t="s">
        <v>380</v>
      </c>
      <c r="C12" s="5"/>
      <c r="D12" s="16" t="s">
        <v>10</v>
      </c>
      <c r="F12" s="5" t="e">
        <f>NA()</f>
        <v>#N/A</v>
      </c>
      <c r="G12" s="121">
        <f t="shared" si="0"/>
        <v>0</v>
      </c>
      <c r="H12" s="409">
        <f t="shared" si="4"/>
        <v>0</v>
      </c>
      <c r="I12" s="44"/>
      <c r="J12" s="409">
        <f t="shared" si="2"/>
        <v>0</v>
      </c>
      <c r="K12" s="45">
        <f t="shared" si="3"/>
        <v>0</v>
      </c>
      <c r="O12" s="7"/>
      <c r="P12" s="7"/>
      <c r="Q12" s="7"/>
      <c r="R12" s="7"/>
      <c r="X12" s="7"/>
      <c r="Y12" s="7"/>
      <c r="Z12" s="7"/>
      <c r="AA12" s="7"/>
      <c r="AH12" s="7"/>
      <c r="AI12" s="7"/>
      <c r="AJ12" s="7"/>
      <c r="AK12" s="7"/>
    </row>
    <row r="13" spans="1:64" ht="15" customHeight="1" x14ac:dyDescent="0.2">
      <c r="B13" s="5" t="s">
        <v>14</v>
      </c>
      <c r="C13" s="5"/>
      <c r="D13" s="16" t="s">
        <v>10</v>
      </c>
      <c r="F13" s="5" t="e">
        <f>NA()</f>
        <v>#N/A</v>
      </c>
      <c r="G13" s="121">
        <f t="shared" si="0"/>
        <v>0</v>
      </c>
      <c r="H13" s="409">
        <f t="shared" si="4"/>
        <v>0</v>
      </c>
      <c r="I13" s="44"/>
      <c r="J13" s="409">
        <f t="shared" si="2"/>
        <v>0</v>
      </c>
      <c r="K13" s="45">
        <f t="shared" si="3"/>
        <v>0</v>
      </c>
      <c r="O13" s="7"/>
      <c r="P13" s="7"/>
      <c r="Q13" s="7"/>
      <c r="R13" s="7"/>
      <c r="X13" s="7"/>
      <c r="Y13" s="7"/>
      <c r="Z13" s="7"/>
      <c r="AA13" s="7"/>
      <c r="AH13" s="7"/>
      <c r="AI13" s="7"/>
      <c r="AJ13" s="7"/>
      <c r="AK13" s="7"/>
    </row>
    <row r="14" spans="1:64" ht="15" customHeight="1" x14ac:dyDescent="0.2">
      <c r="B14" s="5" t="s">
        <v>15</v>
      </c>
      <c r="C14" s="5"/>
      <c r="D14" s="16" t="s">
        <v>16</v>
      </c>
      <c r="F14" s="5" t="e">
        <f>NA()</f>
        <v>#N/A</v>
      </c>
      <c r="G14" s="121">
        <f t="shared" si="0"/>
        <v>0</v>
      </c>
      <c r="H14" s="409">
        <f t="shared" si="4"/>
        <v>0</v>
      </c>
      <c r="I14" s="44"/>
      <c r="J14" s="409">
        <f t="shared" si="2"/>
        <v>0</v>
      </c>
      <c r="K14" s="45">
        <f t="shared" si="3"/>
        <v>0</v>
      </c>
      <c r="O14" s="7"/>
      <c r="P14" s="7"/>
      <c r="Q14" s="7"/>
      <c r="R14" s="7"/>
      <c r="X14" s="7"/>
      <c r="Y14" s="7"/>
      <c r="Z14" s="7"/>
      <c r="AA14" s="7"/>
      <c r="AH14" s="7"/>
      <c r="AI14" s="7"/>
      <c r="AJ14" s="7"/>
      <c r="AK14" s="7"/>
    </row>
    <row r="15" spans="1:64" ht="15" customHeight="1" x14ac:dyDescent="0.2">
      <c r="B15" s="5" t="s">
        <v>26</v>
      </c>
      <c r="C15" s="5"/>
      <c r="D15" s="16" t="s">
        <v>10</v>
      </c>
      <c r="F15" s="5" t="e">
        <f>NA()</f>
        <v>#N/A</v>
      </c>
      <c r="G15" s="121">
        <f t="shared" si="0"/>
        <v>0</v>
      </c>
      <c r="H15" s="409">
        <f t="shared" si="4"/>
        <v>0</v>
      </c>
      <c r="I15" s="44"/>
      <c r="J15" s="409">
        <f t="shared" si="2"/>
        <v>0</v>
      </c>
      <c r="K15" s="45">
        <f t="shared" si="3"/>
        <v>0</v>
      </c>
      <c r="O15" s="7"/>
      <c r="P15" s="7"/>
      <c r="Q15" s="7"/>
      <c r="R15" s="7"/>
      <c r="X15" s="7"/>
      <c r="Y15" s="7"/>
      <c r="Z15" s="7"/>
      <c r="AA15" s="7"/>
      <c r="AH15" s="7"/>
      <c r="AI15" s="7"/>
      <c r="AJ15" s="7"/>
      <c r="AK15" s="7"/>
    </row>
    <row r="16" spans="1:64" ht="15" customHeight="1" x14ac:dyDescent="0.2">
      <c r="B16" s="5" t="s">
        <v>27</v>
      </c>
      <c r="C16" s="5"/>
      <c r="D16" s="16" t="s">
        <v>10</v>
      </c>
      <c r="F16" s="5" t="e">
        <f>NA()</f>
        <v>#N/A</v>
      </c>
      <c r="G16" s="121">
        <f t="shared" si="0"/>
        <v>0</v>
      </c>
      <c r="H16" s="409">
        <f t="shared" si="4"/>
        <v>0</v>
      </c>
      <c r="I16" s="44"/>
      <c r="J16" s="409">
        <f t="shared" si="2"/>
        <v>0</v>
      </c>
      <c r="K16" s="45">
        <f t="shared" si="3"/>
        <v>0</v>
      </c>
      <c r="O16" s="7"/>
      <c r="P16" s="7"/>
      <c r="Q16" s="7"/>
      <c r="R16" s="7"/>
      <c r="X16" s="7"/>
      <c r="Y16" s="7"/>
      <c r="Z16" s="7"/>
      <c r="AA16" s="7"/>
      <c r="AH16" s="7"/>
      <c r="AI16" s="7"/>
      <c r="AJ16" s="7"/>
      <c r="AK16" s="7"/>
    </row>
    <row r="17" spans="1:37" ht="15" customHeight="1" x14ac:dyDescent="0.2">
      <c r="B17" s="5" t="s">
        <v>13</v>
      </c>
      <c r="C17" s="5"/>
      <c r="D17" s="16"/>
      <c r="F17" s="5" t="e">
        <f>NA()</f>
        <v>#N/A</v>
      </c>
      <c r="G17" s="121">
        <f t="shared" si="0"/>
        <v>0</v>
      </c>
      <c r="H17" s="409">
        <f t="shared" si="4"/>
        <v>0</v>
      </c>
      <c r="I17" s="44"/>
      <c r="J17" s="409">
        <f t="shared" si="2"/>
        <v>0</v>
      </c>
      <c r="K17" s="45">
        <f t="shared" si="3"/>
        <v>0</v>
      </c>
      <c r="O17" s="7"/>
      <c r="P17" s="7"/>
      <c r="Q17" s="7"/>
      <c r="R17" s="7"/>
      <c r="X17" s="7"/>
      <c r="Y17" s="7"/>
      <c r="Z17" s="7"/>
      <c r="AA17" s="7"/>
      <c r="AH17" s="7"/>
      <c r="AI17" s="7"/>
      <c r="AJ17" s="7"/>
      <c r="AK17" s="7"/>
    </row>
    <row r="18" spans="1:37" ht="15" customHeight="1" x14ac:dyDescent="0.2">
      <c r="B18" s="65" t="s">
        <v>858</v>
      </c>
      <c r="C18" s="65"/>
      <c r="D18" s="66"/>
      <c r="E18" s="65"/>
      <c r="F18" s="65"/>
      <c r="G18" s="123"/>
      <c r="H18" s="408"/>
      <c r="I18" s="70"/>
      <c r="J18" s="408"/>
      <c r="K18" s="71"/>
      <c r="O18" s="7"/>
      <c r="P18" s="7"/>
      <c r="Q18" s="7"/>
      <c r="R18" s="7"/>
      <c r="X18" s="7"/>
      <c r="Y18" s="7"/>
      <c r="Z18" s="7"/>
      <c r="AA18" s="7"/>
      <c r="AH18" s="7"/>
      <c r="AI18" s="7"/>
      <c r="AJ18" s="7"/>
      <c r="AK18" s="7"/>
    </row>
    <row r="19" spans="1:37" ht="15" customHeight="1" x14ac:dyDescent="0.2">
      <c r="B19" s="59" t="s">
        <v>383</v>
      </c>
      <c r="C19" s="59"/>
      <c r="D19" s="100" t="s">
        <v>10</v>
      </c>
      <c r="F19" s="5" t="e">
        <f>NA()</f>
        <v>#N/A</v>
      </c>
      <c r="G19" s="121">
        <f>IF(ISNA(F19),0,INDEX(IF(UPPER(RIGHT(F19,1))=Low,UnitCostLow, IF(UPPER(RIGHT(F19,1))=High,UnitCostHigh,UnitCostSpecified)),MATCH(UPPER(LEFT(F19,LEN(F19)-1)),CostCode,0)))</f>
        <v>0</v>
      </c>
      <c r="H19" s="409">
        <f t="shared" ref="H19:H26" si="5">G19*E19</f>
        <v>0</v>
      </c>
      <c r="I19" s="44"/>
      <c r="J19" s="409">
        <f t="shared" ref="J19:J24" si="6">H19*I19</f>
        <v>0</v>
      </c>
      <c r="K19" s="45">
        <f t="shared" ref="K19:K24" si="7">+H19*(1-I19)</f>
        <v>0</v>
      </c>
      <c r="O19" s="7"/>
      <c r="P19" s="7"/>
      <c r="Q19" s="7"/>
      <c r="R19" s="7"/>
      <c r="X19" s="7"/>
      <c r="Y19" s="7"/>
      <c r="Z19" s="7"/>
      <c r="AA19" s="7"/>
      <c r="AH19" s="7"/>
      <c r="AI19" s="7"/>
      <c r="AJ19" s="7"/>
      <c r="AK19" s="7"/>
    </row>
    <row r="20" spans="1:37" s="111" customFormat="1" ht="15" customHeight="1" x14ac:dyDescent="0.2">
      <c r="A20" s="7"/>
      <c r="B20" s="59" t="s">
        <v>384</v>
      </c>
      <c r="C20" s="59"/>
      <c r="D20" s="100" t="s">
        <v>10</v>
      </c>
      <c r="E20" s="59"/>
      <c r="F20" s="59" t="e">
        <f>NA()</f>
        <v>#N/A</v>
      </c>
      <c r="G20" s="121">
        <f>IF(ISNA(F20),0,INDEX(IF(UPPER(RIGHT(F20,1))=Low,UnitCostLow, IF(UPPER(RIGHT(F20,1))=High,UnitCostHigh,UnitCostSpecified)),MATCH(UPPER(LEFT(F20,LEN(F20)-1)),CostCode,0)))</f>
        <v>0</v>
      </c>
      <c r="H20" s="409">
        <f>G20*E20</f>
        <v>0</v>
      </c>
      <c r="I20" s="44"/>
      <c r="J20" s="409">
        <f>H20*I20</f>
        <v>0</v>
      </c>
      <c r="K20" s="45">
        <f>+H20*(1-I20)</f>
        <v>0</v>
      </c>
      <c r="L20" s="7"/>
      <c r="M20" s="7"/>
      <c r="N20" s="7"/>
      <c r="O20" s="7"/>
      <c r="P20" s="7"/>
      <c r="Q20" s="7"/>
      <c r="R20" s="7"/>
      <c r="S20" s="7"/>
      <c r="T20" s="7"/>
      <c r="U20" s="7"/>
      <c r="V20" s="7"/>
      <c r="W20" s="7"/>
    </row>
    <row r="21" spans="1:37" s="111" customFormat="1" ht="15" customHeight="1" x14ac:dyDescent="0.2">
      <c r="A21" s="7"/>
      <c r="B21" s="59" t="s">
        <v>628</v>
      </c>
      <c r="C21" s="59"/>
      <c r="D21" s="16" t="s">
        <v>40</v>
      </c>
      <c r="E21" s="5"/>
      <c r="F21" s="5" t="e">
        <f>NA()</f>
        <v>#N/A</v>
      </c>
      <c r="G21" s="121">
        <f>IF(ISNA(F21),0,INDEX(IF(UPPER(RIGHT(F21,1))=Low,UnitCostLow, IF(UPPER(RIGHT(F21,1))=High,UnitCostHigh,UnitCostSpecified)),MATCH(UPPER(LEFT(F21,LEN(F21)-1)),CostCode,0)))</f>
        <v>0</v>
      </c>
      <c r="H21" s="409">
        <f t="shared" ref="H21" si="8">G21*E21</f>
        <v>0</v>
      </c>
      <c r="I21" s="44"/>
      <c r="J21" s="409">
        <f t="shared" ref="J21" si="9">H21*I21</f>
        <v>0</v>
      </c>
      <c r="K21" s="45">
        <f t="shared" ref="K21" si="10">+H21*(1-I21)</f>
        <v>0</v>
      </c>
      <c r="L21" s="7"/>
      <c r="M21" s="7"/>
      <c r="N21" s="7"/>
      <c r="O21" s="7"/>
      <c r="P21" s="7"/>
      <c r="Q21" s="7"/>
      <c r="R21" s="7"/>
      <c r="S21" s="7"/>
      <c r="T21" s="7"/>
      <c r="U21" s="7"/>
      <c r="V21" s="7"/>
      <c r="W21" s="7"/>
    </row>
    <row r="22" spans="1:37" ht="15" customHeight="1" x14ac:dyDescent="0.2">
      <c r="B22" s="59" t="s">
        <v>626</v>
      </c>
      <c r="C22" s="59"/>
      <c r="D22" s="16" t="s">
        <v>40</v>
      </c>
      <c r="F22" s="5" t="e">
        <f>NA()</f>
        <v>#N/A</v>
      </c>
      <c r="G22" s="121">
        <f>IF(ISNA(F22),0,INDEX(IF(UPPER(RIGHT(F22,1))=Low,UnitCostLow, IF(UPPER(RIGHT(F22,1))=High,UnitCostHigh,UnitCostSpecified)),MATCH(UPPER(LEFT(F22,LEN(F22)-1)),CostCode,0)))</f>
        <v>0</v>
      </c>
      <c r="H22" s="409">
        <f t="shared" si="5"/>
        <v>0</v>
      </c>
      <c r="I22" s="44"/>
      <c r="J22" s="409">
        <f t="shared" si="6"/>
        <v>0</v>
      </c>
      <c r="K22" s="45">
        <f t="shared" si="7"/>
        <v>0</v>
      </c>
      <c r="O22" s="7"/>
      <c r="P22" s="7"/>
      <c r="Q22" s="7"/>
      <c r="R22" s="7"/>
      <c r="X22" s="7"/>
      <c r="Y22" s="7"/>
      <c r="Z22" s="7"/>
      <c r="AA22" s="7"/>
      <c r="AH22" s="7"/>
      <c r="AI22" s="7"/>
      <c r="AJ22" s="7"/>
      <c r="AK22" s="7"/>
    </row>
    <row r="23" spans="1:37" ht="15" customHeight="1" x14ac:dyDescent="0.2">
      <c r="B23" s="59" t="s">
        <v>627</v>
      </c>
      <c r="C23" s="59"/>
      <c r="D23" s="16" t="s">
        <v>40</v>
      </c>
      <c r="F23" s="5" t="e">
        <f>NA()</f>
        <v>#N/A</v>
      </c>
      <c r="G23" s="121">
        <f>IF(ISNA(F23),0,INDEX(IF(UPPER(RIGHT(F23,1))=Low,UnitCostLow, IF(UPPER(RIGHT(F23,1))=High,UnitCostHigh,UnitCostSpecified)),MATCH(UPPER(LEFT(F23,LEN(F23)-1)),CostCode,0)))</f>
        <v>0</v>
      </c>
      <c r="H23" s="409">
        <f t="shared" ref="H23" si="11">G23*E23</f>
        <v>0</v>
      </c>
      <c r="I23" s="44"/>
      <c r="J23" s="409">
        <f t="shared" ref="J23" si="12">H23*I23</f>
        <v>0</v>
      </c>
      <c r="K23" s="45">
        <f t="shared" ref="K23" si="13">+H23*(1-I23)</f>
        <v>0</v>
      </c>
      <c r="O23" s="7"/>
      <c r="P23" s="7"/>
      <c r="Q23" s="7"/>
      <c r="R23" s="7"/>
      <c r="X23" s="7"/>
      <c r="Y23" s="7"/>
      <c r="Z23" s="7"/>
      <c r="AA23" s="7"/>
      <c r="AH23" s="7"/>
      <c r="AI23" s="7"/>
      <c r="AJ23" s="7"/>
      <c r="AK23" s="7"/>
    </row>
    <row r="24" spans="1:37" ht="15" customHeight="1" x14ac:dyDescent="0.2">
      <c r="B24" s="5" t="s">
        <v>625</v>
      </c>
      <c r="C24" s="5"/>
      <c r="D24" s="16" t="s">
        <v>10</v>
      </c>
      <c r="F24" s="5" t="e">
        <f>NA()</f>
        <v>#N/A</v>
      </c>
      <c r="G24" s="121">
        <f t="shared" ref="G24:G27" si="14">IF(ISNA(F24),0,INDEX(IF(UPPER(RIGHT(F24,1))=Low,UnitCostLow, IF(UPPER(RIGHT(F24,1))=High,UnitCostHigh,UnitCostSpecified)),MATCH(UPPER(LEFT(F24,LEN(F24)-1)),CostCode,0)))</f>
        <v>0</v>
      </c>
      <c r="H24" s="409">
        <f t="shared" si="5"/>
        <v>0</v>
      </c>
      <c r="I24" s="44"/>
      <c r="J24" s="409">
        <f t="shared" si="6"/>
        <v>0</v>
      </c>
      <c r="K24" s="45">
        <f t="shared" si="7"/>
        <v>0</v>
      </c>
      <c r="O24" s="7"/>
      <c r="P24" s="7"/>
      <c r="Q24" s="7"/>
      <c r="R24" s="7"/>
      <c r="X24" s="7"/>
      <c r="Y24" s="7"/>
      <c r="Z24" s="7"/>
      <c r="AA24" s="7"/>
      <c r="AH24" s="7"/>
      <c r="AI24" s="7"/>
      <c r="AJ24" s="7"/>
      <c r="AK24" s="7"/>
    </row>
    <row r="25" spans="1:37" ht="15" customHeight="1" x14ac:dyDescent="0.2">
      <c r="B25" s="5" t="s">
        <v>629</v>
      </c>
      <c r="C25" s="5"/>
      <c r="D25" s="16" t="s">
        <v>10</v>
      </c>
      <c r="F25" s="5" t="e">
        <f>NA()</f>
        <v>#N/A</v>
      </c>
      <c r="G25" s="121">
        <f t="shared" ref="G25" si="15">IF(ISNA(F25),0,INDEX(IF(UPPER(RIGHT(F25,1))=Low,UnitCostLow, IF(UPPER(RIGHT(F25,1))=High,UnitCostHigh,UnitCostSpecified)),MATCH(UPPER(LEFT(F25,LEN(F25)-1)),CostCode,0)))</f>
        <v>0</v>
      </c>
      <c r="H25" s="409">
        <f t="shared" ref="H25" si="16">G25*E25</f>
        <v>0</v>
      </c>
      <c r="I25" s="44"/>
      <c r="J25" s="409">
        <f t="shared" ref="J25" si="17">H25*I25</f>
        <v>0</v>
      </c>
      <c r="K25" s="45">
        <f t="shared" ref="K25" si="18">+H25*(1-I25)</f>
        <v>0</v>
      </c>
      <c r="O25" s="7"/>
      <c r="P25" s="7"/>
      <c r="Q25" s="7"/>
      <c r="R25" s="7"/>
      <c r="X25" s="7"/>
      <c r="Y25" s="7"/>
      <c r="Z25" s="7"/>
      <c r="AA25" s="7"/>
      <c r="AH25" s="7"/>
      <c r="AI25" s="7"/>
      <c r="AJ25" s="7"/>
      <c r="AK25" s="7"/>
    </row>
    <row r="26" spans="1:37" ht="15" customHeight="1" x14ac:dyDescent="0.2">
      <c r="B26" s="5" t="s">
        <v>15</v>
      </c>
      <c r="C26" s="5"/>
      <c r="D26" s="16" t="s">
        <v>40</v>
      </c>
      <c r="F26" s="5" t="e">
        <f>NA()</f>
        <v>#N/A</v>
      </c>
      <c r="G26" s="121">
        <f t="shared" si="14"/>
        <v>0</v>
      </c>
      <c r="H26" s="409">
        <f t="shared" si="5"/>
        <v>0</v>
      </c>
      <c r="I26" s="44"/>
      <c r="J26" s="409">
        <f t="shared" si="2"/>
        <v>0</v>
      </c>
      <c r="K26" s="45">
        <f t="shared" si="3"/>
        <v>0</v>
      </c>
      <c r="O26" s="7"/>
      <c r="P26" s="7"/>
      <c r="Q26" s="7"/>
      <c r="R26" s="7"/>
      <c r="X26" s="7"/>
      <c r="Y26" s="7"/>
      <c r="Z26" s="7"/>
      <c r="AA26" s="7"/>
      <c r="AH26" s="7"/>
      <c r="AI26" s="7"/>
      <c r="AJ26" s="7"/>
      <c r="AK26" s="7"/>
    </row>
    <row r="27" spans="1:37" ht="15" customHeight="1" x14ac:dyDescent="0.2">
      <c r="B27" s="5" t="s">
        <v>13</v>
      </c>
      <c r="C27" s="5"/>
      <c r="D27" s="16"/>
      <c r="F27" s="5" t="e">
        <f>NA()</f>
        <v>#N/A</v>
      </c>
      <c r="G27" s="121">
        <f t="shared" si="14"/>
        <v>0</v>
      </c>
      <c r="H27" s="409">
        <f>G27*E27</f>
        <v>0</v>
      </c>
      <c r="I27" s="44"/>
      <c r="J27" s="409">
        <f t="shared" ref="J27" si="19">H27*I27</f>
        <v>0</v>
      </c>
      <c r="K27" s="45">
        <f t="shared" ref="K27" si="20">+H27*(1-I27)</f>
        <v>0</v>
      </c>
      <c r="O27" s="7"/>
      <c r="P27" s="7"/>
      <c r="Q27" s="7"/>
      <c r="R27" s="7"/>
      <c r="X27" s="7"/>
      <c r="Y27" s="7"/>
      <c r="Z27" s="7"/>
      <c r="AA27" s="7"/>
      <c r="AH27" s="7"/>
      <c r="AI27" s="7"/>
      <c r="AJ27" s="7"/>
      <c r="AK27" s="7"/>
    </row>
    <row r="28" spans="1:37" ht="15" customHeight="1" x14ac:dyDescent="0.2">
      <c r="B28" s="65" t="s">
        <v>860</v>
      </c>
      <c r="C28" s="65"/>
      <c r="D28" s="66"/>
      <c r="E28" s="65"/>
      <c r="F28" s="65"/>
      <c r="G28" s="123"/>
      <c r="H28" s="408"/>
      <c r="I28" s="70"/>
      <c r="J28" s="408"/>
      <c r="K28" s="71"/>
      <c r="O28" s="7"/>
      <c r="P28" s="7"/>
      <c r="Q28" s="7"/>
      <c r="R28" s="7"/>
      <c r="X28" s="7"/>
      <c r="Y28" s="7"/>
      <c r="Z28" s="7"/>
      <c r="AA28" s="7"/>
      <c r="AH28" s="7"/>
      <c r="AI28" s="7"/>
      <c r="AJ28" s="7"/>
      <c r="AK28" s="7"/>
    </row>
    <row r="29" spans="1:37" ht="15" customHeight="1" x14ac:dyDescent="0.2">
      <c r="B29" s="5" t="s">
        <v>342</v>
      </c>
      <c r="C29" s="5"/>
      <c r="D29" s="16" t="s">
        <v>10</v>
      </c>
      <c r="F29" s="5" t="e">
        <f>NA()</f>
        <v>#N/A</v>
      </c>
      <c r="G29" s="121">
        <f t="shared" si="0"/>
        <v>0</v>
      </c>
      <c r="H29" s="409">
        <f>G29*E29</f>
        <v>0</v>
      </c>
      <c r="I29" s="44"/>
      <c r="J29" s="409">
        <f t="shared" si="2"/>
        <v>0</v>
      </c>
      <c r="K29" s="45">
        <f t="shared" si="3"/>
        <v>0</v>
      </c>
      <c r="O29" s="7"/>
      <c r="P29" s="7"/>
      <c r="Q29" s="7"/>
      <c r="R29" s="7"/>
      <c r="X29" s="7"/>
      <c r="Y29" s="7"/>
      <c r="Z29" s="7"/>
      <c r="AA29" s="7"/>
      <c r="AH29" s="7"/>
      <c r="AI29" s="7"/>
      <c r="AJ29" s="7"/>
      <c r="AK29" s="7"/>
    </row>
    <row r="30" spans="1:37" ht="15" customHeight="1" x14ac:dyDescent="0.2">
      <c r="B30" s="5" t="s">
        <v>630</v>
      </c>
      <c r="C30" s="5"/>
      <c r="D30" s="16" t="s">
        <v>10</v>
      </c>
      <c r="F30" s="5" t="e">
        <f>NA()</f>
        <v>#N/A</v>
      </c>
      <c r="G30" s="121">
        <f t="shared" si="0"/>
        <v>0</v>
      </c>
      <c r="H30" s="409">
        <f>G30*E30</f>
        <v>0</v>
      </c>
      <c r="I30" s="44"/>
      <c r="J30" s="409">
        <f t="shared" si="2"/>
        <v>0</v>
      </c>
      <c r="K30" s="45">
        <f t="shared" si="3"/>
        <v>0</v>
      </c>
      <c r="O30" s="7"/>
      <c r="P30" s="7"/>
      <c r="Q30" s="7"/>
      <c r="R30" s="7"/>
      <c r="X30" s="7"/>
      <c r="Y30" s="7"/>
      <c r="Z30" s="7"/>
      <c r="AA30" s="7"/>
      <c r="AH30" s="7"/>
      <c r="AI30" s="7"/>
      <c r="AJ30" s="7"/>
      <c r="AK30" s="7"/>
    </row>
    <row r="31" spans="1:37" ht="15" customHeight="1" x14ac:dyDescent="0.2">
      <c r="B31" s="5" t="s">
        <v>253</v>
      </c>
      <c r="C31" s="5"/>
      <c r="D31" s="16" t="s">
        <v>10</v>
      </c>
      <c r="F31" s="5" t="e">
        <f>NA()</f>
        <v>#N/A</v>
      </c>
      <c r="G31" s="121">
        <f t="shared" si="0"/>
        <v>0</v>
      </c>
      <c r="H31" s="409">
        <f>G31*E31</f>
        <v>0</v>
      </c>
      <c r="I31" s="44"/>
      <c r="J31" s="409">
        <f t="shared" si="2"/>
        <v>0</v>
      </c>
      <c r="K31" s="45">
        <f t="shared" si="3"/>
        <v>0</v>
      </c>
      <c r="O31" s="7"/>
      <c r="P31" s="7"/>
      <c r="Q31" s="7"/>
      <c r="R31" s="7"/>
      <c r="X31" s="7"/>
      <c r="Y31" s="7"/>
      <c r="Z31" s="7"/>
      <c r="AA31" s="7"/>
      <c r="AH31" s="7"/>
      <c r="AI31" s="7"/>
      <c r="AJ31" s="7"/>
      <c r="AK31" s="7"/>
    </row>
    <row r="32" spans="1:37" ht="15" customHeight="1" x14ac:dyDescent="0.2">
      <c r="B32" s="5" t="s">
        <v>13</v>
      </c>
      <c r="C32" s="5"/>
      <c r="D32" s="16"/>
      <c r="F32" s="5" t="e">
        <f>NA()</f>
        <v>#N/A</v>
      </c>
      <c r="G32" s="121">
        <f t="shared" si="0"/>
        <v>0</v>
      </c>
      <c r="H32" s="409">
        <f>G32*E32</f>
        <v>0</v>
      </c>
      <c r="I32" s="44"/>
      <c r="J32" s="409">
        <f t="shared" si="2"/>
        <v>0</v>
      </c>
      <c r="K32" s="45">
        <f t="shared" si="3"/>
        <v>0</v>
      </c>
      <c r="O32" s="7"/>
      <c r="P32" s="7"/>
      <c r="Q32" s="7"/>
      <c r="R32" s="7"/>
      <c r="X32" s="7"/>
      <c r="Y32" s="7"/>
      <c r="Z32" s="7"/>
      <c r="AA32" s="7"/>
      <c r="AH32" s="7"/>
      <c r="AI32" s="7"/>
      <c r="AJ32" s="7"/>
      <c r="AK32" s="7"/>
    </row>
    <row r="33" spans="2:37" ht="15" customHeight="1" x14ac:dyDescent="0.2">
      <c r="B33" s="65" t="s">
        <v>861</v>
      </c>
      <c r="C33" s="65"/>
      <c r="D33" s="66"/>
      <c r="E33" s="65"/>
      <c r="F33" s="65"/>
      <c r="G33" s="123"/>
      <c r="H33" s="408"/>
      <c r="I33" s="70"/>
      <c r="J33" s="408"/>
      <c r="K33" s="71"/>
      <c r="O33" s="7"/>
      <c r="P33" s="7"/>
      <c r="Q33" s="7"/>
      <c r="R33" s="7"/>
      <c r="X33" s="7"/>
      <c r="Y33" s="7"/>
      <c r="Z33" s="7"/>
      <c r="AA33" s="7"/>
      <c r="AH33" s="7"/>
      <c r="AI33" s="7"/>
      <c r="AJ33" s="7"/>
      <c r="AK33" s="7"/>
    </row>
    <row r="34" spans="2:37" ht="15" customHeight="1" x14ac:dyDescent="0.2">
      <c r="B34" s="5" t="s">
        <v>382</v>
      </c>
      <c r="C34" s="5"/>
      <c r="D34" s="16" t="s">
        <v>10</v>
      </c>
      <c r="F34" s="5" t="e">
        <f>NA()</f>
        <v>#N/A</v>
      </c>
      <c r="G34" s="121">
        <f>IF(ISNA(F34),0,INDEX(IF(UPPER(RIGHT(F34,1))=Low,UnitCostLow, IF(UPPER(RIGHT(F34,1))=High,UnitCostHigh,UnitCostSpecified)),MATCH(UPPER(LEFT(F34,LEN(F34)-1)),CostCode,0)))</f>
        <v>0</v>
      </c>
      <c r="H34" s="409">
        <f>G34*E34</f>
        <v>0</v>
      </c>
      <c r="I34" s="44"/>
      <c r="J34" s="409">
        <f>H34*I34</f>
        <v>0</v>
      </c>
      <c r="K34" s="45">
        <f>+H34*(1-I34)</f>
        <v>0</v>
      </c>
      <c r="O34" s="7"/>
      <c r="P34" s="7"/>
      <c r="Q34" s="7"/>
      <c r="R34" s="7"/>
      <c r="X34" s="7"/>
      <c r="Y34" s="7"/>
      <c r="Z34" s="7"/>
      <c r="AA34" s="7"/>
      <c r="AH34" s="7"/>
      <c r="AI34" s="7"/>
      <c r="AJ34" s="7"/>
      <c r="AK34" s="7"/>
    </row>
    <row r="35" spans="2:37" ht="15" customHeight="1" x14ac:dyDescent="0.2">
      <c r="B35" s="5" t="s">
        <v>255</v>
      </c>
      <c r="C35" s="5"/>
      <c r="D35" s="16" t="s">
        <v>10</v>
      </c>
      <c r="F35" s="5" t="e">
        <f>NA()</f>
        <v>#N/A</v>
      </c>
      <c r="G35" s="121">
        <f>IF(ISNA(F35),0,INDEX(IF(UPPER(RIGHT(F35,1))=Low,UnitCostLow, IF(UPPER(RIGHT(F35,1))=High,UnitCostHigh,UnitCostSpecified)),MATCH(UPPER(LEFT(F35,LEN(F35)-1)),CostCode,0)))</f>
        <v>0</v>
      </c>
      <c r="H35" s="409">
        <f>G35*E35</f>
        <v>0</v>
      </c>
      <c r="I35" s="47"/>
      <c r="J35" s="409">
        <f>H35*I35</f>
        <v>0</v>
      </c>
      <c r="K35" s="48">
        <f>+H35*(1-I35)</f>
        <v>0</v>
      </c>
      <c r="O35" s="7"/>
      <c r="P35" s="7"/>
      <c r="Q35" s="7"/>
      <c r="R35" s="7"/>
      <c r="X35" s="7"/>
      <c r="Y35" s="7"/>
      <c r="Z35" s="7"/>
      <c r="AA35" s="7"/>
      <c r="AH35" s="7"/>
      <c r="AI35" s="7"/>
      <c r="AJ35" s="7"/>
      <c r="AK35" s="7"/>
    </row>
    <row r="36" spans="2:37" ht="15" customHeight="1" x14ac:dyDescent="0.2">
      <c r="B36" s="5" t="s">
        <v>13</v>
      </c>
      <c r="C36" s="5"/>
      <c r="D36" s="16"/>
      <c r="F36" s="5" t="e">
        <f>NA()</f>
        <v>#N/A</v>
      </c>
      <c r="G36" s="121">
        <f>IF(ISNA(F36),0,INDEX(IF(UPPER(RIGHT(F36,1))=Low,UnitCostLow, IF(UPPER(RIGHT(F36,1))=High,UnitCostHigh,UnitCostSpecified)),MATCH(UPPER(LEFT(F36,LEN(F36)-1)),CostCode,0)))</f>
        <v>0</v>
      </c>
      <c r="H36" s="409">
        <f>G36*E36</f>
        <v>0</v>
      </c>
      <c r="I36" s="47"/>
      <c r="J36" s="409">
        <f>H36*I36</f>
        <v>0</v>
      </c>
      <c r="K36" s="48">
        <f>+H36*(1-I36)</f>
        <v>0</v>
      </c>
      <c r="O36" s="7"/>
      <c r="P36" s="7"/>
      <c r="Q36" s="7"/>
      <c r="R36" s="7"/>
      <c r="X36" s="7"/>
      <c r="Y36" s="7"/>
      <c r="Z36" s="7"/>
      <c r="AA36" s="7"/>
      <c r="AH36" s="7"/>
      <c r="AI36" s="7"/>
      <c r="AJ36" s="7"/>
      <c r="AK36" s="7"/>
    </row>
    <row r="37" spans="2:37" ht="15" customHeight="1" x14ac:dyDescent="0.2">
      <c r="B37" s="65" t="s">
        <v>862</v>
      </c>
      <c r="C37" s="65"/>
      <c r="D37" s="66"/>
      <c r="E37" s="65"/>
      <c r="F37" s="65"/>
      <c r="G37" s="123"/>
      <c r="H37" s="413"/>
      <c r="I37" s="72"/>
      <c r="J37" s="408"/>
      <c r="K37" s="73"/>
      <c r="O37" s="7"/>
      <c r="P37" s="7"/>
      <c r="Q37" s="7"/>
      <c r="R37" s="7"/>
      <c r="X37" s="7"/>
      <c r="Y37" s="7"/>
      <c r="Z37" s="7"/>
      <c r="AA37" s="7"/>
      <c r="AH37" s="7"/>
      <c r="AI37" s="7"/>
      <c r="AJ37" s="7"/>
      <c r="AK37" s="7"/>
    </row>
    <row r="38" spans="2:37" ht="15" customHeight="1" x14ac:dyDescent="0.2">
      <c r="B38" s="5" t="s">
        <v>29</v>
      </c>
      <c r="C38" s="5"/>
      <c r="D38" s="16" t="s">
        <v>10</v>
      </c>
      <c r="F38" s="5" t="e">
        <f>NA()</f>
        <v>#N/A</v>
      </c>
      <c r="G38" s="121">
        <f>IF(ISNA(F38),0,INDEX(IF(UPPER(RIGHT(F38,1))=Low,UnitCostLow, IF(UPPER(RIGHT(F38,1))=High,UnitCostHigh,UnitCostSpecified)),MATCH(UPPER(LEFT(F38,LEN(F38)-1)),CostCode,0)))</f>
        <v>0</v>
      </c>
      <c r="H38" s="409">
        <f>G38*E38</f>
        <v>0</v>
      </c>
      <c r="I38" s="47"/>
      <c r="J38" s="409">
        <f>H38*I38</f>
        <v>0</v>
      </c>
      <c r="K38" s="48">
        <f>+H38*(1-I38)</f>
        <v>0</v>
      </c>
      <c r="O38" s="7"/>
      <c r="P38" s="7"/>
      <c r="Q38" s="7"/>
      <c r="R38" s="7"/>
      <c r="X38" s="7"/>
      <c r="Y38" s="7"/>
      <c r="Z38" s="7"/>
      <c r="AA38" s="7"/>
      <c r="AH38" s="7"/>
      <c r="AI38" s="7"/>
      <c r="AJ38" s="7"/>
      <c r="AK38" s="7"/>
    </row>
    <row r="39" spans="2:37" ht="15" customHeight="1" x14ac:dyDescent="0.2">
      <c r="B39" s="5" t="s">
        <v>30</v>
      </c>
      <c r="C39" s="5"/>
      <c r="D39" s="16" t="s">
        <v>10</v>
      </c>
      <c r="F39" s="5" t="e">
        <f>NA()</f>
        <v>#N/A</v>
      </c>
      <c r="G39" s="121">
        <f>IF(ISNA(F39),0,INDEX(IF(UPPER(RIGHT(F39,1))=Low,UnitCostLow, IF(UPPER(RIGHT(F39,1))=High,UnitCostHigh,UnitCostSpecified)),MATCH(UPPER(LEFT(F39,LEN(F39)-1)),CostCode,0)))</f>
        <v>0</v>
      </c>
      <c r="H39" s="409">
        <f>G39*E39</f>
        <v>0</v>
      </c>
      <c r="I39" s="47"/>
      <c r="J39" s="409">
        <f>H39*I39</f>
        <v>0</v>
      </c>
      <c r="K39" s="48">
        <f>+H39*(1-I39)</f>
        <v>0</v>
      </c>
      <c r="O39" s="7"/>
      <c r="P39" s="7"/>
      <c r="Q39" s="7"/>
      <c r="R39" s="7"/>
      <c r="X39" s="7"/>
      <c r="Y39" s="7"/>
      <c r="Z39" s="7"/>
      <c r="AA39" s="7"/>
      <c r="AH39" s="7"/>
      <c r="AI39" s="7"/>
      <c r="AJ39" s="7"/>
      <c r="AK39" s="7"/>
    </row>
    <row r="40" spans="2:37" ht="15" customHeight="1" x14ac:dyDescent="0.2">
      <c r="B40" s="5" t="s">
        <v>256</v>
      </c>
      <c r="C40" s="5"/>
      <c r="D40" s="16" t="s">
        <v>249</v>
      </c>
      <c r="F40" s="5" t="e">
        <f>NA()</f>
        <v>#N/A</v>
      </c>
      <c r="G40" s="121">
        <f>IF(ISNA(F40),0,INDEX(IF(UPPER(RIGHT(F40,1))=Low,UnitCostLow, IF(UPPER(RIGHT(F40,1))=High,UnitCostHigh,UnitCostSpecified)),MATCH(UPPER(LEFT(F40,LEN(F40)-1)),CostCode,0)))</f>
        <v>0</v>
      </c>
      <c r="H40" s="409">
        <f>G40*E40</f>
        <v>0</v>
      </c>
      <c r="I40" s="47"/>
      <c r="J40" s="409">
        <f>H40*I40</f>
        <v>0</v>
      </c>
      <c r="K40" s="48">
        <f>+H40*(1-I40)</f>
        <v>0</v>
      </c>
      <c r="O40" s="7"/>
      <c r="P40" s="7"/>
      <c r="Q40" s="7"/>
      <c r="R40" s="7"/>
      <c r="X40" s="7"/>
      <c r="Y40" s="7"/>
      <c r="Z40" s="7"/>
      <c r="AA40" s="7"/>
      <c r="AH40" s="7"/>
      <c r="AI40" s="7"/>
      <c r="AJ40" s="7"/>
      <c r="AK40" s="7"/>
    </row>
    <row r="41" spans="2:37" ht="15" customHeight="1" x14ac:dyDescent="0.2">
      <c r="B41" s="65" t="s">
        <v>853</v>
      </c>
      <c r="C41" s="65"/>
      <c r="D41" s="66"/>
      <c r="E41" s="65"/>
      <c r="F41" s="65"/>
      <c r="G41" s="123"/>
      <c r="H41" s="408"/>
      <c r="I41" s="70"/>
      <c r="J41" s="408"/>
      <c r="K41" s="71"/>
      <c r="O41" s="7"/>
      <c r="P41" s="7"/>
      <c r="Q41" s="7"/>
      <c r="R41" s="7"/>
      <c r="X41" s="7"/>
      <c r="Y41" s="7"/>
      <c r="Z41" s="7"/>
      <c r="AA41" s="7"/>
      <c r="AH41" s="7"/>
      <c r="AI41" s="7"/>
      <c r="AJ41" s="7"/>
      <c r="AK41" s="7"/>
    </row>
    <row r="42" spans="2:37" ht="15" customHeight="1" x14ac:dyDescent="0.2">
      <c r="B42" s="5" t="s">
        <v>690</v>
      </c>
      <c r="C42" s="5"/>
      <c r="D42" s="16" t="s">
        <v>10</v>
      </c>
      <c r="F42" s="5" t="e">
        <f>NA()</f>
        <v>#N/A</v>
      </c>
      <c r="G42" s="121">
        <f>IF(ISNA(F42),0,INDEX(IF(UPPER(RIGHT(F42,1))=Low,UnitCostLow, IF(UPPER(RIGHT(F42,1))=High,UnitCostHigh,UnitCostSpecified)),MATCH(UPPER(LEFT(F42,LEN(F42)-1)),CostCode,0)))</f>
        <v>0</v>
      </c>
      <c r="H42" s="409">
        <f>G42*E42</f>
        <v>0</v>
      </c>
      <c r="J42" s="409">
        <f t="shared" ref="J42:J44" si="21">H42*I42</f>
        <v>0</v>
      </c>
      <c r="K42" s="333">
        <f t="shared" ref="K42:K44" si="22">+H42*(1-I42)</f>
        <v>0</v>
      </c>
      <c r="O42" s="7"/>
      <c r="P42" s="7"/>
      <c r="Q42" s="7"/>
      <c r="R42" s="7"/>
      <c r="X42" s="7"/>
      <c r="Y42" s="7"/>
      <c r="Z42" s="7"/>
      <c r="AA42" s="7"/>
      <c r="AH42" s="7"/>
      <c r="AI42" s="7"/>
      <c r="AJ42" s="7"/>
      <c r="AK42" s="7"/>
    </row>
    <row r="43" spans="2:37" ht="15" customHeight="1" x14ac:dyDescent="0.2">
      <c r="B43" s="5" t="s">
        <v>691</v>
      </c>
      <c r="C43" s="5"/>
      <c r="D43" s="16" t="s">
        <v>10</v>
      </c>
      <c r="F43" s="5" t="e">
        <f>NA()</f>
        <v>#N/A</v>
      </c>
      <c r="G43" s="121">
        <f>IF(ISNA(F43),0,INDEX(IF(UPPER(RIGHT(F43,1))=Low,UnitCostLow, IF(UPPER(RIGHT(F43,1))=High,UnitCostHigh,UnitCostSpecified)),MATCH(UPPER(LEFT(F43,LEN(F43)-1)),CostCode,0)))</f>
        <v>0</v>
      </c>
      <c r="H43" s="409">
        <f>G43*E43</f>
        <v>0</v>
      </c>
      <c r="J43" s="409">
        <f t="shared" si="21"/>
        <v>0</v>
      </c>
      <c r="K43" s="333">
        <f t="shared" si="22"/>
        <v>0</v>
      </c>
      <c r="O43" s="7"/>
      <c r="P43" s="7"/>
      <c r="Q43" s="7"/>
      <c r="R43" s="7"/>
      <c r="X43" s="7"/>
      <c r="Y43" s="7"/>
      <c r="Z43" s="7"/>
      <c r="AA43" s="7"/>
      <c r="AH43" s="7"/>
      <c r="AI43" s="7"/>
      <c r="AJ43" s="7"/>
      <c r="AK43" s="7"/>
    </row>
    <row r="44" spans="2:37" ht="15" customHeight="1" x14ac:dyDescent="0.2">
      <c r="B44" s="5" t="s">
        <v>248</v>
      </c>
      <c r="C44" s="5"/>
      <c r="D44" s="16" t="s">
        <v>10</v>
      </c>
      <c r="F44" s="5" t="e">
        <f>NA()</f>
        <v>#N/A</v>
      </c>
      <c r="G44" s="121">
        <f>IF(ISNA(F44),0,INDEX(IF(UPPER(RIGHT(F44,1))=Low,UnitCostLow, IF(UPPER(RIGHT(F44,1))=High,UnitCostHigh,UnitCostSpecified)),MATCH(UPPER(LEFT(F44,LEN(F44)-1)),CostCode,0)))</f>
        <v>0</v>
      </c>
      <c r="H44" s="409">
        <f>G44*E44</f>
        <v>0</v>
      </c>
      <c r="J44" s="409">
        <f t="shared" si="21"/>
        <v>0</v>
      </c>
      <c r="K44" s="333">
        <f t="shared" si="22"/>
        <v>0</v>
      </c>
      <c r="O44" s="7"/>
      <c r="P44" s="7"/>
      <c r="Q44" s="7"/>
      <c r="R44" s="7"/>
      <c r="X44" s="7"/>
      <c r="Y44" s="7"/>
      <c r="Z44" s="7"/>
      <c r="AA44" s="7"/>
      <c r="AH44" s="7"/>
      <c r="AI44" s="7"/>
      <c r="AJ44" s="7"/>
      <c r="AK44" s="7"/>
    </row>
    <row r="45" spans="2:37" ht="15" customHeight="1" x14ac:dyDescent="0.2">
      <c r="B45" s="65" t="s">
        <v>864</v>
      </c>
      <c r="C45" s="65"/>
      <c r="D45" s="66"/>
      <c r="E45" s="65"/>
      <c r="F45" s="65"/>
      <c r="G45" s="123"/>
      <c r="H45" s="408"/>
      <c r="I45" s="70"/>
      <c r="J45" s="408"/>
      <c r="K45" s="71"/>
      <c r="O45" s="7"/>
      <c r="P45" s="7"/>
      <c r="Q45" s="7"/>
      <c r="R45" s="7"/>
      <c r="X45" s="7"/>
      <c r="Y45" s="7"/>
      <c r="Z45" s="7"/>
      <c r="AA45" s="7"/>
      <c r="AH45" s="7"/>
      <c r="AI45" s="7"/>
      <c r="AJ45" s="7"/>
      <c r="AK45" s="7"/>
    </row>
    <row r="46" spans="2:37" ht="15" customHeight="1" x14ac:dyDescent="0.2">
      <c r="B46" s="5" t="s">
        <v>686</v>
      </c>
      <c r="C46" s="5"/>
      <c r="D46" s="16" t="s">
        <v>10</v>
      </c>
      <c r="F46" s="5" t="e">
        <f>NA()</f>
        <v>#N/A</v>
      </c>
      <c r="G46" s="121">
        <f t="shared" si="0"/>
        <v>0</v>
      </c>
      <c r="H46" s="409">
        <f>G46*E46</f>
        <v>0</v>
      </c>
      <c r="I46" s="44"/>
      <c r="J46" s="409">
        <f t="shared" si="2"/>
        <v>0</v>
      </c>
      <c r="K46" s="45">
        <f t="shared" si="3"/>
        <v>0</v>
      </c>
      <c r="O46" s="7"/>
      <c r="P46" s="7"/>
      <c r="Q46" s="7"/>
      <c r="R46" s="7"/>
      <c r="X46" s="7"/>
      <c r="Y46" s="7"/>
      <c r="Z46" s="7"/>
      <c r="AA46" s="7"/>
      <c r="AH46" s="7"/>
      <c r="AI46" s="7"/>
      <c r="AJ46" s="7"/>
      <c r="AK46" s="7"/>
    </row>
    <row r="47" spans="2:37" ht="15" customHeight="1" x14ac:dyDescent="0.2">
      <c r="B47" s="5" t="s">
        <v>253</v>
      </c>
      <c r="C47" s="5"/>
      <c r="D47" s="16" t="s">
        <v>10</v>
      </c>
      <c r="F47" s="5" t="e">
        <f>NA()</f>
        <v>#N/A</v>
      </c>
      <c r="G47" s="121">
        <f t="shared" si="0"/>
        <v>0</v>
      </c>
      <c r="H47" s="409">
        <f>G47*E47</f>
        <v>0</v>
      </c>
      <c r="I47" s="44"/>
      <c r="J47" s="409">
        <f t="shared" si="2"/>
        <v>0</v>
      </c>
      <c r="K47" s="45">
        <f t="shared" si="3"/>
        <v>0</v>
      </c>
      <c r="O47" s="7"/>
      <c r="P47" s="7"/>
      <c r="Q47" s="7"/>
      <c r="R47" s="7"/>
      <c r="X47" s="7"/>
      <c r="Y47" s="7"/>
      <c r="Z47" s="7"/>
      <c r="AA47" s="7"/>
      <c r="AH47" s="7"/>
      <c r="AI47" s="7"/>
      <c r="AJ47" s="7"/>
      <c r="AK47" s="7"/>
    </row>
    <row r="48" spans="2:37" ht="15" customHeight="1" x14ac:dyDescent="0.2">
      <c r="B48" s="5" t="s">
        <v>13</v>
      </c>
      <c r="C48" s="5"/>
      <c r="D48" s="16"/>
      <c r="F48" s="5" t="e">
        <f>NA()</f>
        <v>#N/A</v>
      </c>
      <c r="G48" s="121">
        <f t="shared" si="0"/>
        <v>0</v>
      </c>
      <c r="H48" s="409">
        <f>G48*E48</f>
        <v>0</v>
      </c>
      <c r="I48" s="44"/>
      <c r="J48" s="409">
        <f t="shared" si="2"/>
        <v>0</v>
      </c>
      <c r="K48" s="45">
        <f t="shared" si="3"/>
        <v>0</v>
      </c>
      <c r="O48" s="7"/>
      <c r="P48" s="7"/>
      <c r="Q48" s="7"/>
      <c r="R48" s="7"/>
      <c r="X48" s="7"/>
      <c r="Y48" s="7"/>
      <c r="Z48" s="7"/>
      <c r="AA48" s="7"/>
      <c r="AH48" s="7"/>
      <c r="AI48" s="7"/>
      <c r="AJ48" s="7"/>
      <c r="AK48" s="7"/>
    </row>
    <row r="49" spans="2:37" ht="15" customHeight="1" x14ac:dyDescent="0.2">
      <c r="B49" s="65" t="s">
        <v>865</v>
      </c>
      <c r="C49" s="65"/>
      <c r="D49" s="66"/>
      <c r="E49" s="65"/>
      <c r="F49" s="65"/>
      <c r="G49" s="123"/>
      <c r="H49" s="408"/>
      <c r="I49" s="70"/>
      <c r="J49" s="408"/>
      <c r="K49" s="71"/>
      <c r="O49" s="7"/>
      <c r="P49" s="7"/>
      <c r="Q49" s="7"/>
      <c r="R49" s="7"/>
      <c r="X49" s="7"/>
      <c r="Y49" s="7"/>
      <c r="Z49" s="7"/>
      <c r="AA49" s="7"/>
      <c r="AH49" s="7"/>
      <c r="AI49" s="7"/>
      <c r="AJ49" s="7"/>
      <c r="AK49" s="7"/>
    </row>
    <row r="50" spans="2:37" ht="15" customHeight="1" x14ac:dyDescent="0.2">
      <c r="B50" s="5" t="s">
        <v>254</v>
      </c>
      <c r="C50" s="5"/>
      <c r="D50" s="16" t="s">
        <v>10</v>
      </c>
      <c r="F50" s="5" t="e">
        <f>NA()</f>
        <v>#N/A</v>
      </c>
      <c r="G50" s="121">
        <f t="shared" si="0"/>
        <v>0</v>
      </c>
      <c r="H50" s="409">
        <f>G50*E50</f>
        <v>0</v>
      </c>
      <c r="I50" s="44"/>
      <c r="J50" s="409">
        <f t="shared" si="2"/>
        <v>0</v>
      </c>
      <c r="K50" s="45">
        <f t="shared" si="3"/>
        <v>0</v>
      </c>
      <c r="O50" s="7"/>
      <c r="P50" s="7"/>
      <c r="Q50" s="7"/>
      <c r="R50" s="7"/>
      <c r="X50" s="7"/>
      <c r="Y50" s="7"/>
      <c r="Z50" s="7"/>
      <c r="AA50" s="7"/>
      <c r="AH50" s="7"/>
      <c r="AI50" s="7"/>
      <c r="AJ50" s="7"/>
      <c r="AK50" s="7"/>
    </row>
    <row r="51" spans="2:37" ht="15" customHeight="1" x14ac:dyDescent="0.2">
      <c r="B51" s="5" t="s">
        <v>381</v>
      </c>
      <c r="C51" s="5"/>
      <c r="D51" s="16" t="s">
        <v>10</v>
      </c>
      <c r="F51" s="5" t="e">
        <f>NA()</f>
        <v>#N/A</v>
      </c>
      <c r="G51" s="121">
        <f t="shared" si="0"/>
        <v>0</v>
      </c>
      <c r="H51" s="409">
        <f>G51*E51</f>
        <v>0</v>
      </c>
      <c r="I51" s="44"/>
      <c r="J51" s="409">
        <f t="shared" si="2"/>
        <v>0</v>
      </c>
      <c r="K51" s="45">
        <f t="shared" si="3"/>
        <v>0</v>
      </c>
      <c r="O51" s="7"/>
      <c r="P51" s="7"/>
      <c r="Q51" s="7"/>
      <c r="R51" s="7"/>
      <c r="X51" s="7"/>
      <c r="Y51" s="7"/>
      <c r="Z51" s="7"/>
      <c r="AA51" s="7"/>
      <c r="AH51" s="7"/>
      <c r="AI51" s="7"/>
      <c r="AJ51" s="7"/>
      <c r="AK51" s="7"/>
    </row>
    <row r="52" spans="2:37" ht="15" customHeight="1" x14ac:dyDescent="0.2">
      <c r="B52" s="5" t="s">
        <v>17</v>
      </c>
      <c r="C52" s="5"/>
      <c r="D52" s="16" t="s">
        <v>10</v>
      </c>
      <c r="F52" s="5" t="e">
        <f>NA()</f>
        <v>#N/A</v>
      </c>
      <c r="G52" s="121">
        <f t="shared" si="0"/>
        <v>0</v>
      </c>
      <c r="H52" s="409">
        <f>G52*E52</f>
        <v>0</v>
      </c>
      <c r="I52" s="44"/>
      <c r="J52" s="409">
        <f t="shared" si="2"/>
        <v>0</v>
      </c>
      <c r="K52" s="45">
        <f t="shared" si="3"/>
        <v>0</v>
      </c>
      <c r="O52" s="7"/>
      <c r="P52" s="7"/>
      <c r="Q52" s="7"/>
      <c r="R52" s="7"/>
      <c r="X52" s="7"/>
      <c r="Y52" s="7"/>
      <c r="Z52" s="7"/>
      <c r="AA52" s="7"/>
      <c r="AH52" s="7"/>
      <c r="AI52" s="7"/>
      <c r="AJ52" s="7"/>
      <c r="AK52" s="7"/>
    </row>
    <row r="53" spans="2:37" ht="15" customHeight="1" x14ac:dyDescent="0.2">
      <c r="B53" s="5" t="s">
        <v>14</v>
      </c>
      <c r="C53" s="5"/>
      <c r="D53" s="16" t="s">
        <v>10</v>
      </c>
      <c r="F53" s="5" t="e">
        <f>NA()</f>
        <v>#N/A</v>
      </c>
      <c r="G53" s="121">
        <f t="shared" si="0"/>
        <v>0</v>
      </c>
      <c r="H53" s="409">
        <f>G53*E53</f>
        <v>0</v>
      </c>
      <c r="I53" s="44"/>
      <c r="J53" s="409">
        <f t="shared" si="2"/>
        <v>0</v>
      </c>
      <c r="K53" s="45">
        <f t="shared" si="3"/>
        <v>0</v>
      </c>
      <c r="O53" s="7"/>
      <c r="P53" s="7"/>
      <c r="Q53" s="7"/>
      <c r="R53" s="7"/>
      <c r="X53" s="7"/>
      <c r="Y53" s="7"/>
      <c r="Z53" s="7"/>
      <c r="AA53" s="7"/>
      <c r="AH53" s="7"/>
      <c r="AI53" s="7"/>
      <c r="AJ53" s="7"/>
      <c r="AK53" s="7"/>
    </row>
    <row r="54" spans="2:37" ht="15" customHeight="1" x14ac:dyDescent="0.2">
      <c r="B54" s="5" t="s">
        <v>13</v>
      </c>
      <c r="C54" s="5"/>
      <c r="D54" s="16"/>
      <c r="F54" s="5" t="e">
        <f>NA()</f>
        <v>#N/A</v>
      </c>
      <c r="G54" s="121">
        <f t="shared" si="0"/>
        <v>0</v>
      </c>
      <c r="H54" s="409">
        <f>G54*E54</f>
        <v>0</v>
      </c>
      <c r="I54" s="44"/>
      <c r="J54" s="409">
        <f t="shared" si="2"/>
        <v>0</v>
      </c>
      <c r="K54" s="45">
        <f t="shared" si="3"/>
        <v>0</v>
      </c>
      <c r="O54" s="7"/>
      <c r="P54" s="7"/>
      <c r="Q54" s="7"/>
      <c r="R54" s="7"/>
      <c r="X54" s="7"/>
      <c r="Y54" s="7"/>
      <c r="Z54" s="7"/>
      <c r="AA54" s="7"/>
      <c r="AH54" s="7"/>
      <c r="AI54" s="7"/>
      <c r="AJ54" s="7"/>
      <c r="AK54" s="7"/>
    </row>
    <row r="55" spans="2:37" ht="15" customHeight="1" x14ac:dyDescent="0.2">
      <c r="B55" s="65" t="s">
        <v>867</v>
      </c>
      <c r="C55" s="65"/>
      <c r="D55" s="66"/>
      <c r="E55" s="65"/>
      <c r="F55" s="65"/>
      <c r="G55" s="123"/>
      <c r="H55" s="408"/>
      <c r="I55" s="70"/>
      <c r="J55" s="408"/>
      <c r="K55" s="71"/>
      <c r="O55" s="7"/>
      <c r="P55" s="7"/>
      <c r="Q55" s="7"/>
      <c r="R55" s="7"/>
      <c r="X55" s="7"/>
      <c r="Y55" s="7"/>
      <c r="Z55" s="7"/>
      <c r="AA55" s="7"/>
      <c r="AH55" s="7"/>
      <c r="AI55" s="7"/>
      <c r="AJ55" s="7"/>
      <c r="AK55" s="7"/>
    </row>
    <row r="56" spans="2:37" ht="15" customHeight="1" x14ac:dyDescent="0.2">
      <c r="B56" s="5" t="s">
        <v>573</v>
      </c>
      <c r="C56" s="5"/>
      <c r="D56" s="16" t="s">
        <v>10</v>
      </c>
      <c r="F56" s="5" t="e">
        <f>NA()</f>
        <v>#N/A</v>
      </c>
      <c r="G56" s="121">
        <f t="shared" ref="G56:G62" si="23">IF(ISNA(F56),0,INDEX(IF(UPPER(RIGHT(F56,1))=Low,UnitCostLow, IF(UPPER(RIGHT(F56,1))=High,UnitCostHigh,UnitCostSpecified)),MATCH(UPPER(LEFT(F56,LEN(F56)-1)),CostCode,0)))</f>
        <v>0</v>
      </c>
      <c r="H56" s="409">
        <f t="shared" ref="H56:H62" si="24">G56*E56</f>
        <v>0</v>
      </c>
      <c r="J56" s="409">
        <f t="shared" ref="J56:J62" si="25">H56*I56</f>
        <v>0</v>
      </c>
      <c r="K56" s="45">
        <f t="shared" ref="K56:K62" si="26">+H56*(1-I56)</f>
        <v>0</v>
      </c>
      <c r="O56" s="7"/>
      <c r="P56" s="7"/>
      <c r="Q56" s="7"/>
      <c r="R56" s="7"/>
      <c r="X56" s="7"/>
      <c r="Y56" s="7"/>
      <c r="Z56" s="7"/>
      <c r="AA56" s="7"/>
      <c r="AH56" s="7"/>
      <c r="AI56" s="7"/>
      <c r="AJ56" s="7"/>
      <c r="AK56" s="7"/>
    </row>
    <row r="57" spans="2:37" ht="15" customHeight="1" x14ac:dyDescent="0.2">
      <c r="B57" s="5" t="s">
        <v>418</v>
      </c>
      <c r="C57" s="5"/>
      <c r="D57" s="16" t="s">
        <v>10</v>
      </c>
      <c r="F57" s="5" t="e">
        <f>NA()</f>
        <v>#N/A</v>
      </c>
      <c r="G57" s="121">
        <f t="shared" si="23"/>
        <v>0</v>
      </c>
      <c r="H57" s="409">
        <f t="shared" si="24"/>
        <v>0</v>
      </c>
      <c r="J57" s="409">
        <f t="shared" si="25"/>
        <v>0</v>
      </c>
      <c r="K57" s="45">
        <f t="shared" si="26"/>
        <v>0</v>
      </c>
      <c r="O57" s="7"/>
      <c r="P57" s="7"/>
      <c r="Q57" s="7"/>
      <c r="R57" s="7"/>
      <c r="X57" s="7"/>
      <c r="Y57" s="7"/>
      <c r="Z57" s="7"/>
      <c r="AA57" s="7"/>
      <c r="AH57" s="7"/>
      <c r="AI57" s="7"/>
      <c r="AJ57" s="7"/>
      <c r="AK57" s="7"/>
    </row>
    <row r="58" spans="2:37" ht="15" customHeight="1" x14ac:dyDescent="0.2">
      <c r="B58" s="5" t="s">
        <v>558</v>
      </c>
      <c r="C58" s="5"/>
      <c r="D58" s="16" t="s">
        <v>16</v>
      </c>
      <c r="F58" s="5" t="e">
        <f>NA()</f>
        <v>#N/A</v>
      </c>
      <c r="G58" s="121">
        <f t="shared" si="23"/>
        <v>0</v>
      </c>
      <c r="H58" s="409">
        <f t="shared" si="24"/>
        <v>0</v>
      </c>
      <c r="J58" s="409">
        <f t="shared" si="25"/>
        <v>0</v>
      </c>
      <c r="K58" s="45">
        <f t="shared" si="26"/>
        <v>0</v>
      </c>
      <c r="O58" s="7"/>
      <c r="P58" s="7"/>
      <c r="Q58" s="7"/>
      <c r="R58" s="7"/>
      <c r="X58" s="7"/>
      <c r="Y58" s="7"/>
      <c r="Z58" s="7"/>
      <c r="AA58" s="7"/>
      <c r="AH58" s="7"/>
      <c r="AI58" s="7"/>
      <c r="AJ58" s="7"/>
      <c r="AK58" s="7"/>
    </row>
    <row r="59" spans="2:37" ht="15" customHeight="1" x14ac:dyDescent="0.2">
      <c r="B59" s="5" t="s">
        <v>562</v>
      </c>
      <c r="C59" s="5"/>
      <c r="D59" s="16" t="s">
        <v>10</v>
      </c>
      <c r="F59" s="5" t="e">
        <f>NA()</f>
        <v>#N/A</v>
      </c>
      <c r="G59" s="121">
        <f t="shared" si="23"/>
        <v>0</v>
      </c>
      <c r="H59" s="409">
        <f t="shared" si="24"/>
        <v>0</v>
      </c>
      <c r="J59" s="409">
        <f t="shared" si="25"/>
        <v>0</v>
      </c>
      <c r="K59" s="45">
        <f t="shared" si="26"/>
        <v>0</v>
      </c>
      <c r="O59" s="7"/>
      <c r="P59" s="7"/>
      <c r="Q59" s="7"/>
      <c r="R59" s="7"/>
      <c r="X59" s="7"/>
      <c r="Y59" s="7"/>
      <c r="Z59" s="7"/>
      <c r="AA59" s="7"/>
      <c r="AH59" s="7"/>
      <c r="AI59" s="7"/>
      <c r="AJ59" s="7"/>
      <c r="AK59" s="7"/>
    </row>
    <row r="60" spans="2:37" ht="15" customHeight="1" x14ac:dyDescent="0.2">
      <c r="B60" s="5" t="s">
        <v>559</v>
      </c>
      <c r="C60" s="5"/>
      <c r="D60" s="16" t="s">
        <v>40</v>
      </c>
      <c r="F60" s="5" t="e">
        <f>NA()</f>
        <v>#N/A</v>
      </c>
      <c r="G60" s="121">
        <f t="shared" si="23"/>
        <v>0</v>
      </c>
      <c r="H60" s="409">
        <f t="shared" si="24"/>
        <v>0</v>
      </c>
      <c r="J60" s="409">
        <f t="shared" si="25"/>
        <v>0</v>
      </c>
      <c r="K60" s="45">
        <f t="shared" si="26"/>
        <v>0</v>
      </c>
      <c r="O60" s="7"/>
      <c r="P60" s="7"/>
      <c r="Q60" s="7"/>
      <c r="R60" s="7"/>
      <c r="X60" s="7"/>
      <c r="Y60" s="7"/>
      <c r="Z60" s="7"/>
      <c r="AA60" s="7"/>
      <c r="AH60" s="7"/>
      <c r="AI60" s="7"/>
      <c r="AJ60" s="7"/>
      <c r="AK60" s="7"/>
    </row>
    <row r="61" spans="2:37" ht="15" customHeight="1" x14ac:dyDescent="0.2">
      <c r="B61" s="5" t="s">
        <v>549</v>
      </c>
      <c r="C61" s="5"/>
      <c r="D61" s="16" t="s">
        <v>40</v>
      </c>
      <c r="F61" s="5" t="e">
        <f>NA()</f>
        <v>#N/A</v>
      </c>
      <c r="G61" s="121">
        <f t="shared" si="23"/>
        <v>0</v>
      </c>
      <c r="H61" s="409">
        <f t="shared" si="24"/>
        <v>0</v>
      </c>
      <c r="J61" s="409">
        <f t="shared" si="25"/>
        <v>0</v>
      </c>
      <c r="K61" s="45">
        <f t="shared" si="26"/>
        <v>0</v>
      </c>
      <c r="O61" s="7"/>
      <c r="P61" s="7"/>
      <c r="Q61" s="7"/>
      <c r="R61" s="7"/>
      <c r="X61" s="7"/>
      <c r="Y61" s="7"/>
      <c r="Z61" s="7"/>
      <c r="AA61" s="7"/>
      <c r="AH61" s="7"/>
      <c r="AI61" s="7"/>
      <c r="AJ61" s="7"/>
      <c r="AK61" s="7"/>
    </row>
    <row r="62" spans="2:37" ht="15" customHeight="1" x14ac:dyDescent="0.2">
      <c r="B62" s="5" t="s">
        <v>390</v>
      </c>
      <c r="C62" s="5"/>
      <c r="D62" s="16" t="s">
        <v>10</v>
      </c>
      <c r="F62" s="5" t="e">
        <f>NA()</f>
        <v>#N/A</v>
      </c>
      <c r="G62" s="121">
        <f t="shared" si="23"/>
        <v>0</v>
      </c>
      <c r="H62" s="409">
        <f t="shared" si="24"/>
        <v>0</v>
      </c>
      <c r="J62" s="409">
        <f t="shared" si="25"/>
        <v>0</v>
      </c>
      <c r="K62" s="45">
        <f t="shared" si="26"/>
        <v>0</v>
      </c>
      <c r="O62" s="7"/>
      <c r="P62" s="7"/>
      <c r="Q62" s="7"/>
      <c r="R62" s="7"/>
      <c r="X62" s="7"/>
      <c r="Y62" s="7"/>
      <c r="Z62" s="7"/>
      <c r="AA62" s="7"/>
      <c r="AH62" s="7"/>
      <c r="AI62" s="7"/>
      <c r="AJ62" s="7"/>
      <c r="AK62" s="7"/>
    </row>
    <row r="63" spans="2:37" ht="15" customHeight="1" x14ac:dyDescent="0.2">
      <c r="B63" s="334" t="s">
        <v>856</v>
      </c>
      <c r="C63" s="65"/>
      <c r="D63" s="66"/>
      <c r="E63" s="65"/>
      <c r="F63" s="65"/>
      <c r="G63" s="123"/>
      <c r="H63" s="408"/>
      <c r="I63" s="68"/>
      <c r="J63" s="408"/>
      <c r="K63" s="408"/>
      <c r="O63" s="7"/>
      <c r="P63" s="7"/>
      <c r="Q63" s="7"/>
      <c r="R63" s="7"/>
      <c r="X63" s="7"/>
      <c r="Y63" s="7"/>
      <c r="Z63" s="7"/>
      <c r="AA63" s="7"/>
      <c r="AH63" s="7"/>
      <c r="AI63" s="7"/>
      <c r="AJ63" s="7"/>
      <c r="AK63" s="7"/>
    </row>
    <row r="64" spans="2:37" ht="15" customHeight="1" x14ac:dyDescent="0.2">
      <c r="B64" s="5" t="s">
        <v>422</v>
      </c>
      <c r="C64" s="5"/>
      <c r="D64" s="16" t="s">
        <v>10</v>
      </c>
      <c r="F64" s="5" t="e">
        <f>NA()</f>
        <v>#N/A</v>
      </c>
      <c r="G64" s="121">
        <f t="shared" ref="G64:G66" si="27">IF(ISNA(F64),0,INDEX(IF(UPPER(RIGHT(F64,1))=Low,UnitCostLow, IF(UPPER(RIGHT(F64,1))=High,UnitCostHigh,UnitCostSpecified)),MATCH(UPPER(LEFT(F64,LEN(F64)-1)),CostCode,0)))</f>
        <v>0</v>
      </c>
      <c r="H64" s="409">
        <f t="shared" ref="H64:H66" si="28">G64*E64</f>
        <v>0</v>
      </c>
      <c r="J64" s="409">
        <f t="shared" ref="J64:J66" si="29">H64*I64</f>
        <v>0</v>
      </c>
      <c r="K64" s="45">
        <f t="shared" ref="K64:K66" si="30">+H64*(1-I64)</f>
        <v>0</v>
      </c>
      <c r="O64" s="7"/>
      <c r="P64" s="7"/>
      <c r="Q64" s="7"/>
      <c r="R64" s="7"/>
      <c r="X64" s="7"/>
      <c r="Y64" s="7"/>
      <c r="Z64" s="7"/>
      <c r="AA64" s="7"/>
      <c r="AH64" s="7"/>
      <c r="AI64" s="7"/>
      <c r="AJ64" s="7"/>
      <c r="AK64" s="7"/>
    </row>
    <row r="65" spans="1:69" ht="15" customHeight="1" x14ac:dyDescent="0.2">
      <c r="B65" s="5" t="s">
        <v>423</v>
      </c>
      <c r="C65" s="5"/>
      <c r="D65" s="16" t="s">
        <v>10</v>
      </c>
      <c r="F65" s="5" t="e">
        <f>NA()</f>
        <v>#N/A</v>
      </c>
      <c r="G65" s="121">
        <f t="shared" si="27"/>
        <v>0</v>
      </c>
      <c r="H65" s="409">
        <f t="shared" si="28"/>
        <v>0</v>
      </c>
      <c r="J65" s="409">
        <f t="shared" si="29"/>
        <v>0</v>
      </c>
      <c r="K65" s="45">
        <f t="shared" si="30"/>
        <v>0</v>
      </c>
      <c r="O65" s="7"/>
      <c r="P65" s="7"/>
      <c r="Q65" s="7"/>
      <c r="R65" s="7"/>
      <c r="X65" s="7"/>
      <c r="Y65" s="7"/>
      <c r="Z65" s="7"/>
      <c r="AA65" s="7"/>
      <c r="AH65" s="7"/>
      <c r="AI65" s="7"/>
      <c r="AJ65" s="7"/>
      <c r="AK65" s="7"/>
    </row>
    <row r="66" spans="1:69" ht="15" customHeight="1" x14ac:dyDescent="0.2">
      <c r="B66" s="5" t="s">
        <v>424</v>
      </c>
      <c r="C66" s="5"/>
      <c r="D66" s="16" t="s">
        <v>221</v>
      </c>
      <c r="F66" s="5" t="e">
        <f>NA()</f>
        <v>#N/A</v>
      </c>
      <c r="G66" s="121">
        <f t="shared" si="27"/>
        <v>0</v>
      </c>
      <c r="H66" s="409">
        <f t="shared" si="28"/>
        <v>0</v>
      </c>
      <c r="J66" s="409">
        <f t="shared" si="29"/>
        <v>0</v>
      </c>
      <c r="K66" s="45">
        <f t="shared" si="30"/>
        <v>0</v>
      </c>
      <c r="O66" s="7"/>
      <c r="P66" s="7"/>
      <c r="Q66" s="7"/>
      <c r="R66" s="7"/>
      <c r="X66" s="7"/>
      <c r="Y66" s="7"/>
      <c r="Z66" s="7"/>
      <c r="AA66" s="7"/>
      <c r="AH66" s="7"/>
      <c r="AI66" s="7"/>
      <c r="AJ66" s="7"/>
      <c r="AK66" s="7"/>
    </row>
    <row r="67" spans="1:69" ht="15" customHeight="1" x14ac:dyDescent="0.2">
      <c r="B67" s="65" t="s">
        <v>23</v>
      </c>
      <c r="C67" s="65"/>
      <c r="D67" s="66"/>
      <c r="E67" s="65"/>
      <c r="F67" s="65"/>
      <c r="G67" s="123"/>
      <c r="H67" s="408"/>
      <c r="I67" s="72"/>
      <c r="J67" s="413"/>
      <c r="K67" s="73"/>
      <c r="O67" s="7"/>
      <c r="P67" s="7"/>
      <c r="Q67" s="7"/>
      <c r="R67" s="7"/>
      <c r="X67" s="7"/>
      <c r="Y67" s="7"/>
      <c r="Z67" s="7"/>
      <c r="AA67" s="7"/>
      <c r="AH67" s="7"/>
      <c r="AI67" s="7"/>
      <c r="AJ67" s="7"/>
      <c r="AK67" s="7"/>
    </row>
    <row r="68" spans="1:69" ht="15" customHeight="1" x14ac:dyDescent="0.2">
      <c r="B68" s="5" t="s">
        <v>392</v>
      </c>
      <c r="C68" s="5"/>
      <c r="D68" s="16" t="s">
        <v>9</v>
      </c>
      <c r="F68" s="5" t="e">
        <f>NA()</f>
        <v>#N/A</v>
      </c>
      <c r="G68" s="121">
        <f t="shared" si="0"/>
        <v>0</v>
      </c>
      <c r="H68" s="409">
        <f>G68*E68</f>
        <v>0</v>
      </c>
      <c r="I68" s="47"/>
      <c r="J68" s="409">
        <f>H68*I68</f>
        <v>0</v>
      </c>
      <c r="K68" s="48">
        <f>+H68*(1-I68)</f>
        <v>0</v>
      </c>
      <c r="O68" s="7"/>
      <c r="P68" s="7"/>
      <c r="Q68" s="7"/>
      <c r="R68" s="7"/>
      <c r="X68" s="7"/>
      <c r="Y68" s="7"/>
      <c r="Z68" s="7"/>
      <c r="AA68" s="7"/>
      <c r="AH68" s="7"/>
      <c r="AI68" s="7"/>
      <c r="AJ68" s="7"/>
      <c r="AK68" s="7"/>
    </row>
    <row r="69" spans="1:69" ht="15" customHeight="1" x14ac:dyDescent="0.2">
      <c r="B69" s="22" t="s">
        <v>386</v>
      </c>
      <c r="C69" s="22"/>
      <c r="D69" s="23" t="s">
        <v>9</v>
      </c>
      <c r="E69" s="22"/>
      <c r="F69" s="22" t="e">
        <f>NA()</f>
        <v>#N/A</v>
      </c>
      <c r="G69" s="372">
        <f t="shared" ref="G69" si="31">IF(ISNA(F69),0,INDEX(IF(UPPER(RIGHT(F69,1))=Low,UnitCostLow, IF(UPPER(RIGHT(F69,1))=High,UnitCostHigh,UnitCostSpecified)),MATCH(UPPER(LEFT(F69,LEN(F69)-1)),CostCode,0)))</f>
        <v>0</v>
      </c>
      <c r="H69" s="407">
        <f>G69*E69</f>
        <v>0</v>
      </c>
      <c r="I69" s="47"/>
      <c r="J69" s="456"/>
      <c r="K69" s="48">
        <f t="shared" ref="K69" si="32">+H69*(1-I69)</f>
        <v>0</v>
      </c>
      <c r="O69" s="7"/>
      <c r="P69" s="7"/>
      <c r="Q69" s="7"/>
      <c r="R69" s="7"/>
      <c r="X69" s="7"/>
      <c r="Y69" s="7"/>
      <c r="Z69" s="7"/>
      <c r="AA69" s="7"/>
      <c r="AH69" s="7"/>
      <c r="AI69" s="7"/>
      <c r="AJ69" s="7"/>
      <c r="AK69" s="7"/>
    </row>
    <row r="70" spans="1:69" ht="15" customHeight="1" x14ac:dyDescent="0.2">
      <c r="B70" s="65" t="s">
        <v>923</v>
      </c>
      <c r="C70" s="65"/>
      <c r="D70" s="66"/>
      <c r="E70" s="65"/>
      <c r="F70" s="65"/>
      <c r="G70" s="123"/>
      <c r="H70" s="408"/>
      <c r="I70" s="70"/>
      <c r="J70" s="408"/>
      <c r="K70" s="71"/>
      <c r="O70" s="7"/>
      <c r="P70" s="7"/>
      <c r="Q70" s="7"/>
      <c r="R70" s="7"/>
      <c r="X70" s="7"/>
      <c r="Y70" s="7"/>
      <c r="Z70" s="7"/>
      <c r="AA70" s="7"/>
      <c r="AH70" s="7"/>
      <c r="AI70" s="7"/>
      <c r="AJ70" s="7"/>
      <c r="AK70" s="7"/>
    </row>
    <row r="71" spans="1:69" ht="15" customHeight="1" x14ac:dyDescent="0.2">
      <c r="B71" s="65" t="s">
        <v>863</v>
      </c>
      <c r="C71" s="65"/>
      <c r="D71" s="66"/>
      <c r="E71" s="65"/>
      <c r="F71" s="65"/>
      <c r="G71" s="123"/>
      <c r="H71" s="408"/>
      <c r="I71" s="70"/>
      <c r="J71" s="408"/>
      <c r="K71" s="71"/>
      <c r="O71" s="7"/>
      <c r="P71" s="7"/>
      <c r="Q71" s="7"/>
      <c r="R71" s="7"/>
      <c r="X71" s="7"/>
      <c r="Y71" s="7"/>
      <c r="Z71" s="7"/>
      <c r="AA71" s="7"/>
      <c r="AH71" s="7"/>
      <c r="AI71" s="7"/>
      <c r="AJ71" s="7"/>
      <c r="AK71" s="7"/>
    </row>
    <row r="72" spans="1:69" ht="15" customHeight="1" x14ac:dyDescent="0.2">
      <c r="B72" s="59" t="s">
        <v>584</v>
      </c>
      <c r="C72" s="5"/>
      <c r="D72" s="16" t="s">
        <v>10</v>
      </c>
      <c r="F72" s="5" t="e">
        <f>NA()</f>
        <v>#N/A</v>
      </c>
      <c r="G72" s="121">
        <f>IF(ISNA(F72),0,INDEX(IF(UPPER(RIGHT(F72,1))=Low,UnitCostLow, IF(UPPER(RIGHT(F72,1))=High,UnitCostHigh,UnitCostSpecified)),MATCH(UPPER(LEFT(F72,LEN(F72)-1)),CostCode,0)))</f>
        <v>0</v>
      </c>
      <c r="H72" s="409">
        <f>G72*E72</f>
        <v>0</v>
      </c>
      <c r="I72" s="44"/>
      <c r="J72" s="409">
        <f>H72*I72</f>
        <v>0</v>
      </c>
      <c r="K72" s="333">
        <f>+H72*(1-I72)</f>
        <v>0</v>
      </c>
      <c r="O72" s="7"/>
      <c r="P72" s="7"/>
      <c r="Q72" s="7"/>
      <c r="R72" s="7"/>
      <c r="X72" s="7"/>
      <c r="Y72" s="7"/>
      <c r="Z72" s="7"/>
      <c r="AA72" s="7"/>
      <c r="AH72" s="7"/>
      <c r="AI72" s="7"/>
      <c r="AJ72" s="7"/>
      <c r="AK72" s="7"/>
    </row>
    <row r="73" spans="1:69" s="114" customFormat="1" ht="15" customHeight="1" x14ac:dyDescent="0.2">
      <c r="A73" s="7"/>
      <c r="B73" s="59" t="s">
        <v>435</v>
      </c>
      <c r="C73" s="5"/>
      <c r="D73" s="16" t="s">
        <v>249</v>
      </c>
      <c r="E73" s="5"/>
      <c r="F73" s="5" t="e">
        <f>NA()</f>
        <v>#N/A</v>
      </c>
      <c r="G73" s="121">
        <f>IF(ISNA(F73),0,INDEX(IF(UPPER(RIGHT(F73,1))=Low,UnitCostLow, IF(UPPER(RIGHT(F73,1))=High,UnitCostHigh,UnitCostSpecified)),MATCH(UPPER(LEFT(F73,LEN(F73)-1)),CostCode,0)))</f>
        <v>0</v>
      </c>
      <c r="H73" s="409">
        <f>G73*E73</f>
        <v>0</v>
      </c>
      <c r="I73" s="44"/>
      <c r="J73" s="409">
        <f>H73*I73</f>
        <v>0</v>
      </c>
      <c r="K73" s="45">
        <f>+H73*(1-I73)</f>
        <v>0</v>
      </c>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row>
    <row r="74" spans="1:69" ht="15" customHeight="1" x14ac:dyDescent="0.2">
      <c r="B74" s="59" t="s">
        <v>28</v>
      </c>
      <c r="C74" s="5"/>
      <c r="D74" s="16" t="s">
        <v>22</v>
      </c>
      <c r="F74" s="5" t="e">
        <f>NA()</f>
        <v>#N/A</v>
      </c>
      <c r="G74" s="121">
        <f>IF(ISNA(F74),0,INDEX(IF(UPPER(RIGHT(F74,1))=Low,UnitCostLow, IF(UPPER(RIGHT(F74,1))=High,UnitCostHigh,UnitCostSpecified)),MATCH(UPPER(LEFT(F74,LEN(F74)-1)),CostCode,0)))</f>
        <v>0</v>
      </c>
      <c r="H74" s="409">
        <f>G74*E74</f>
        <v>0</v>
      </c>
      <c r="I74" s="44"/>
      <c r="J74" s="409">
        <f>H74*I74</f>
        <v>0</v>
      </c>
      <c r="K74" s="333">
        <f>+H74*(1-I74)</f>
        <v>0</v>
      </c>
      <c r="O74" s="7"/>
      <c r="P74" s="7"/>
      <c r="Q74" s="7"/>
      <c r="R74" s="7"/>
      <c r="X74" s="7"/>
      <c r="Y74" s="7"/>
      <c r="Z74" s="7"/>
      <c r="AA74" s="7"/>
      <c r="AH74" s="7"/>
      <c r="AI74" s="7"/>
      <c r="AJ74" s="7"/>
      <c r="AK74" s="7"/>
    </row>
    <row r="75" spans="1:69" ht="15" customHeight="1" x14ac:dyDescent="0.2">
      <c r="B75" s="449"/>
      <c r="C75" s="449"/>
      <c r="D75" s="450"/>
      <c r="E75" s="449"/>
      <c r="F75" s="449"/>
      <c r="G75" s="457" t="s">
        <v>875</v>
      </c>
      <c r="H75" s="452">
        <f>SUM(H72:H74)+0.0001</f>
        <v>1E-4</v>
      </c>
      <c r="I75" s="451"/>
      <c r="J75" s="452"/>
      <c r="K75" s="452"/>
      <c r="O75" s="7"/>
      <c r="P75" s="7"/>
      <c r="Q75" s="7"/>
      <c r="R75" s="7"/>
      <c r="X75" s="7"/>
      <c r="Y75" s="7"/>
      <c r="Z75" s="7"/>
      <c r="AA75" s="7"/>
      <c r="AH75" s="7"/>
      <c r="AI75" s="7"/>
      <c r="AJ75" s="7"/>
      <c r="AK75" s="7"/>
    </row>
    <row r="76" spans="1:69" ht="15" customHeight="1" x14ac:dyDescent="0.2">
      <c r="B76" s="22" t="s">
        <v>874</v>
      </c>
      <c r="C76" s="236"/>
      <c r="D76" s="23" t="s">
        <v>66</v>
      </c>
      <c r="E76" s="314"/>
      <c r="F76" s="22"/>
      <c r="G76" s="429"/>
      <c r="H76" s="407"/>
      <c r="I76" s="47"/>
      <c r="J76" s="407"/>
      <c r="K76" s="407"/>
      <c r="O76" s="7"/>
      <c r="P76" s="7"/>
      <c r="Q76" s="7"/>
      <c r="R76" s="7"/>
      <c r="X76" s="7"/>
      <c r="Y76" s="7"/>
      <c r="Z76" s="7"/>
      <c r="AA76" s="7"/>
      <c r="AH76" s="7"/>
      <c r="AI76" s="7"/>
      <c r="AJ76" s="7"/>
      <c r="AK76" s="7"/>
    </row>
    <row r="77" spans="1:69" ht="15" customHeight="1" thickBot="1" x14ac:dyDescent="0.25">
      <c r="B77" s="40"/>
      <c r="C77" s="453"/>
      <c r="D77" s="49"/>
      <c r="E77" s="40"/>
      <c r="F77" s="40"/>
      <c r="G77" s="458" t="s">
        <v>876</v>
      </c>
      <c r="H77" s="454">
        <f>H75*E76</f>
        <v>0</v>
      </c>
      <c r="I77" s="46"/>
      <c r="J77" s="414"/>
      <c r="K77" s="414">
        <f>H77</f>
        <v>0</v>
      </c>
      <c r="O77" s="7"/>
      <c r="P77" s="7"/>
      <c r="Q77" s="7"/>
      <c r="R77" s="7"/>
      <c r="X77" s="7"/>
      <c r="Y77" s="7"/>
      <c r="Z77" s="7"/>
      <c r="AA77" s="7"/>
      <c r="AH77" s="7"/>
      <c r="AI77" s="7"/>
      <c r="AJ77" s="7"/>
      <c r="AK77" s="7"/>
    </row>
    <row r="78" spans="1:69" ht="15" customHeight="1" x14ac:dyDescent="0.2">
      <c r="B78" s="396"/>
      <c r="C78" s="396"/>
      <c r="D78" s="81"/>
      <c r="E78" s="82"/>
      <c r="F78" s="396"/>
      <c r="G78" s="402" t="s">
        <v>468</v>
      </c>
      <c r="H78" s="410">
        <f>SUM(H5:H69)+H77+0.0001</f>
        <v>1E-4</v>
      </c>
      <c r="I78" s="127"/>
      <c r="J78" s="410">
        <f>SUM(J5:J69)+J77</f>
        <v>0</v>
      </c>
      <c r="K78" s="410">
        <f>SUM(K5:K69)+K77</f>
        <v>0</v>
      </c>
      <c r="O78" s="7"/>
      <c r="P78" s="7"/>
      <c r="Q78" s="7"/>
      <c r="R78" s="7"/>
      <c r="X78" s="7"/>
      <c r="Y78" s="7"/>
      <c r="Z78" s="7"/>
      <c r="AA78" s="7"/>
      <c r="AH78" s="7"/>
      <c r="AI78" s="7"/>
      <c r="AJ78" s="7"/>
      <c r="AK78" s="7"/>
    </row>
    <row r="79" spans="1:69" ht="15" customHeight="1" thickBot="1" x14ac:dyDescent="0.25">
      <c r="B79" s="253"/>
      <c r="C79" s="253"/>
      <c r="D79" s="26"/>
      <c r="E79" s="57"/>
      <c r="F79" s="25"/>
      <c r="G79" s="397" t="s">
        <v>469</v>
      </c>
      <c r="H79" s="253"/>
      <c r="I79" s="126"/>
      <c r="J79" s="455">
        <f>J78/H78</f>
        <v>0</v>
      </c>
      <c r="K79" s="455">
        <f>K78/H78</f>
        <v>0</v>
      </c>
      <c r="O79" s="7"/>
      <c r="P79" s="7"/>
      <c r="Q79" s="7"/>
      <c r="R79" s="7"/>
      <c r="X79" s="7"/>
      <c r="Y79" s="7"/>
      <c r="Z79" s="7"/>
      <c r="AA79" s="7"/>
      <c r="AH79" s="7"/>
      <c r="AI79" s="7"/>
      <c r="AJ79" s="7"/>
      <c r="AK79" s="7"/>
    </row>
    <row r="80" spans="1:69" x14ac:dyDescent="0.2">
      <c r="B80" s="22" t="s">
        <v>574</v>
      </c>
      <c r="C80" s="22"/>
      <c r="D80" s="23"/>
      <c r="E80" s="22"/>
      <c r="F80" s="22"/>
      <c r="G80" s="372"/>
      <c r="H80" s="24"/>
      <c r="O80" s="7"/>
      <c r="P80" s="7"/>
      <c r="Q80" s="7"/>
      <c r="R80" s="7"/>
      <c r="X80" s="7"/>
      <c r="Y80" s="7"/>
      <c r="Z80" s="7"/>
      <c r="AA80" s="7"/>
      <c r="AH80" s="7"/>
      <c r="AI80" s="7"/>
      <c r="AJ80" s="7"/>
      <c r="AK80" s="7"/>
    </row>
    <row r="81" spans="2:37" x14ac:dyDescent="0.2">
      <c r="E81" s="7"/>
      <c r="F81" s="7"/>
      <c r="O81" s="7"/>
      <c r="P81" s="7"/>
      <c r="Q81" s="7"/>
      <c r="R81" s="7"/>
      <c r="X81" s="7"/>
      <c r="Y81" s="7"/>
      <c r="Z81" s="7"/>
      <c r="AA81" s="7"/>
      <c r="AH81" s="7"/>
      <c r="AI81" s="7"/>
      <c r="AJ81" s="7"/>
      <c r="AK81" s="7"/>
    </row>
    <row r="82" spans="2:37" x14ac:dyDescent="0.2">
      <c r="B82" s="5"/>
      <c r="C82" s="5"/>
      <c r="E82" s="7"/>
      <c r="F82" s="7"/>
      <c r="O82" s="7"/>
      <c r="P82" s="7"/>
      <c r="Q82" s="7"/>
      <c r="R82" s="7"/>
      <c r="X82" s="7"/>
      <c r="Y82" s="7"/>
      <c r="Z82" s="7"/>
      <c r="AA82" s="7"/>
      <c r="AH82" s="7"/>
      <c r="AI82" s="7"/>
      <c r="AJ82" s="7"/>
      <c r="AK82" s="7"/>
    </row>
    <row r="83" spans="2:37" x14ac:dyDescent="0.2">
      <c r="B83" s="5"/>
      <c r="C83" s="5"/>
      <c r="E83" s="7"/>
      <c r="F83" s="7"/>
      <c r="O83" s="7"/>
      <c r="P83" s="7"/>
      <c r="Q83" s="7"/>
      <c r="R83" s="7"/>
      <c r="X83" s="7"/>
      <c r="Y83" s="7"/>
      <c r="Z83" s="7"/>
      <c r="AA83" s="7"/>
      <c r="AH83" s="7"/>
      <c r="AI83" s="7"/>
      <c r="AJ83" s="7"/>
      <c r="AK83" s="7"/>
    </row>
    <row r="84" spans="2:37" x14ac:dyDescent="0.2">
      <c r="B84" s="59"/>
      <c r="C84" s="59"/>
      <c r="D84" s="100"/>
      <c r="E84" s="59"/>
      <c r="F84" s="59"/>
      <c r="G84" s="130"/>
      <c r="H84" s="61"/>
      <c r="I84" s="62"/>
      <c r="J84" s="61"/>
      <c r="K84" s="63"/>
      <c r="O84" s="7"/>
      <c r="P84" s="7"/>
      <c r="Q84" s="7"/>
      <c r="R84" s="7"/>
      <c r="X84" s="7"/>
      <c r="Y84" s="7"/>
      <c r="Z84" s="7"/>
      <c r="AA84" s="7"/>
      <c r="AH84" s="7"/>
      <c r="AI84" s="7"/>
      <c r="AJ84" s="7"/>
      <c r="AK84" s="7"/>
    </row>
    <row r="85" spans="2:37" x14ac:dyDescent="0.2">
      <c r="B85" s="59"/>
      <c r="C85" s="59"/>
      <c r="D85" s="100"/>
      <c r="E85" s="59"/>
      <c r="F85" s="59"/>
      <c r="G85" s="130"/>
      <c r="H85" s="61"/>
      <c r="I85" s="62"/>
      <c r="J85" s="61"/>
      <c r="K85" s="63"/>
      <c r="O85" s="7"/>
      <c r="P85" s="7"/>
      <c r="Q85" s="7"/>
      <c r="R85" s="7"/>
      <c r="X85" s="7"/>
      <c r="Y85" s="7"/>
      <c r="Z85" s="7"/>
      <c r="AA85" s="7"/>
      <c r="AH85" s="7"/>
      <c r="AI85" s="7"/>
      <c r="AJ85" s="7"/>
      <c r="AK85" s="7"/>
    </row>
    <row r="86" spans="2:37" x14ac:dyDescent="0.2">
      <c r="B86" s="5"/>
      <c r="C86" s="5"/>
      <c r="D86" s="16"/>
      <c r="H86" s="4"/>
      <c r="I86" s="44"/>
      <c r="J86" s="4"/>
      <c r="K86" s="45"/>
      <c r="O86" s="7"/>
      <c r="P86" s="7"/>
      <c r="Q86" s="7"/>
      <c r="R86" s="7"/>
      <c r="X86" s="7"/>
      <c r="Y86" s="7"/>
      <c r="Z86" s="7"/>
      <c r="AA86" s="7"/>
      <c r="AH86" s="7"/>
      <c r="AI86" s="7"/>
      <c r="AJ86" s="7"/>
      <c r="AK86" s="7"/>
    </row>
    <row r="87" spans="2:37" x14ac:dyDescent="0.2">
      <c r="B87" s="5"/>
      <c r="C87" s="5"/>
      <c r="D87" s="16"/>
      <c r="H87" s="4"/>
      <c r="I87" s="44"/>
      <c r="J87" s="4"/>
      <c r="K87" s="45"/>
      <c r="O87" s="7"/>
      <c r="P87" s="7"/>
      <c r="Q87" s="7"/>
      <c r="R87" s="7"/>
      <c r="X87" s="7"/>
      <c r="Y87" s="7"/>
      <c r="Z87" s="7"/>
      <c r="AA87" s="7"/>
      <c r="AH87" s="7"/>
      <c r="AI87" s="7"/>
      <c r="AJ87" s="7"/>
      <c r="AK87" s="7"/>
    </row>
    <row r="88" spans="2:37" x14ac:dyDescent="0.2">
      <c r="B88" s="5"/>
      <c r="C88" s="5"/>
      <c r="D88" s="16"/>
      <c r="H88" s="4"/>
      <c r="I88" s="44"/>
      <c r="J88" s="4"/>
      <c r="K88" s="45"/>
      <c r="O88" s="7"/>
      <c r="P88" s="7"/>
      <c r="Q88" s="7"/>
      <c r="R88" s="7"/>
      <c r="X88" s="7"/>
      <c r="Y88" s="7"/>
      <c r="Z88" s="7"/>
      <c r="AA88" s="7"/>
      <c r="AH88" s="7"/>
      <c r="AI88" s="7"/>
      <c r="AJ88" s="7"/>
      <c r="AK88" s="7"/>
    </row>
    <row r="89" spans="2:37" x14ac:dyDescent="0.2">
      <c r="B89" s="5"/>
      <c r="C89" s="5"/>
      <c r="D89" s="16"/>
      <c r="H89" s="4"/>
      <c r="I89" s="44"/>
      <c r="J89" s="4"/>
      <c r="K89" s="45"/>
      <c r="O89" s="7"/>
      <c r="P89" s="7"/>
      <c r="Q89" s="7"/>
      <c r="R89" s="7"/>
      <c r="X89" s="7"/>
      <c r="Y89" s="7"/>
      <c r="Z89" s="7"/>
      <c r="AA89" s="7"/>
      <c r="AH89" s="7"/>
      <c r="AI89" s="7"/>
      <c r="AJ89" s="7"/>
      <c r="AK89" s="7"/>
    </row>
    <row r="90" spans="2:37" x14ac:dyDescent="0.2">
      <c r="B90" s="5"/>
      <c r="C90" s="5"/>
      <c r="D90" s="16"/>
      <c r="H90" s="4"/>
      <c r="I90" s="44"/>
      <c r="J90" s="4"/>
      <c r="K90" s="45"/>
      <c r="O90" s="7"/>
      <c r="P90" s="7"/>
      <c r="Q90" s="7"/>
      <c r="R90" s="7"/>
      <c r="X90" s="7"/>
      <c r="Y90" s="7"/>
      <c r="Z90" s="7"/>
      <c r="AA90" s="7"/>
      <c r="AH90" s="7"/>
      <c r="AI90" s="7"/>
      <c r="AJ90" s="7"/>
      <c r="AK90" s="7"/>
    </row>
    <row r="91" spans="2:37" x14ac:dyDescent="0.2">
      <c r="B91" s="5"/>
      <c r="C91" s="5"/>
      <c r="D91" s="16"/>
      <c r="H91" s="4"/>
      <c r="I91" s="44"/>
      <c r="J91" s="4"/>
      <c r="K91" s="45"/>
      <c r="O91" s="7"/>
      <c r="P91" s="7"/>
      <c r="Q91" s="7"/>
      <c r="R91" s="7"/>
      <c r="X91" s="7"/>
      <c r="Y91" s="7"/>
      <c r="Z91" s="7"/>
      <c r="AA91" s="7"/>
      <c r="AH91" s="7"/>
      <c r="AI91" s="7"/>
      <c r="AJ91" s="7"/>
      <c r="AK91" s="7"/>
    </row>
    <row r="92" spans="2:37" x14ac:dyDescent="0.2">
      <c r="E92" s="7"/>
      <c r="F92" s="7"/>
      <c r="O92" s="7"/>
      <c r="P92" s="7"/>
      <c r="Q92" s="7"/>
      <c r="R92" s="7"/>
      <c r="X92" s="7"/>
      <c r="Y92" s="7"/>
      <c r="Z92" s="7"/>
      <c r="AA92" s="7"/>
      <c r="AH92" s="7"/>
      <c r="AI92" s="7"/>
      <c r="AJ92" s="7"/>
      <c r="AK92" s="7"/>
    </row>
    <row r="93" spans="2:37" x14ac:dyDescent="0.2">
      <c r="B93" s="5"/>
      <c r="C93" s="5"/>
      <c r="E93" s="7"/>
      <c r="F93" s="7"/>
      <c r="O93" s="7"/>
      <c r="P93" s="7"/>
      <c r="Q93" s="7"/>
      <c r="R93" s="7"/>
      <c r="X93" s="7"/>
      <c r="Y93" s="7"/>
      <c r="Z93" s="7"/>
      <c r="AH93" s="7"/>
      <c r="AI93" s="7"/>
      <c r="AJ93" s="7"/>
    </row>
    <row r="94" spans="2:37" x14ac:dyDescent="0.2">
      <c r="B94" s="59"/>
      <c r="C94" s="59"/>
      <c r="D94" s="100"/>
      <c r="E94" s="59"/>
      <c r="F94" s="59"/>
      <c r="G94" s="130"/>
      <c r="H94" s="61"/>
      <c r="I94" s="62"/>
      <c r="J94" s="61"/>
      <c r="K94" s="63"/>
      <c r="O94" s="7"/>
      <c r="P94" s="7"/>
      <c r="Q94" s="7"/>
      <c r="R94" s="7"/>
      <c r="X94" s="7"/>
      <c r="Y94" s="7"/>
      <c r="Z94" s="7"/>
      <c r="AH94" s="7"/>
      <c r="AI94" s="7"/>
      <c r="AJ94" s="7"/>
    </row>
    <row r="95" spans="2:37" x14ac:dyDescent="0.2">
      <c r="B95" s="59"/>
      <c r="C95" s="59"/>
      <c r="D95" s="100"/>
      <c r="E95" s="59"/>
      <c r="F95" s="59"/>
      <c r="H95" s="4"/>
      <c r="I95" s="44"/>
      <c r="J95" s="4"/>
      <c r="K95" s="45"/>
      <c r="O95" s="7"/>
      <c r="P95" s="7"/>
      <c r="Q95" s="7"/>
      <c r="R95" s="7"/>
      <c r="X95" s="7"/>
      <c r="Y95" s="7"/>
      <c r="Z95" s="7"/>
      <c r="AH95" s="7"/>
      <c r="AI95" s="7"/>
      <c r="AJ95" s="7"/>
    </row>
    <row r="96" spans="2:37" x14ac:dyDescent="0.2">
      <c r="B96" s="5"/>
      <c r="C96" s="5"/>
      <c r="D96" s="16"/>
      <c r="H96" s="4"/>
      <c r="I96" s="44"/>
      <c r="J96" s="4"/>
      <c r="K96" s="45"/>
      <c r="O96" s="7"/>
      <c r="P96" s="7"/>
      <c r="Q96" s="7"/>
      <c r="R96" s="7"/>
      <c r="X96" s="7"/>
      <c r="Y96" s="7"/>
      <c r="Z96" s="7"/>
      <c r="AH96" s="7"/>
      <c r="AI96" s="7"/>
      <c r="AJ96" s="7"/>
    </row>
    <row r="97" spans="2:36" x14ac:dyDescent="0.2">
      <c r="B97" s="5"/>
      <c r="C97" s="5"/>
      <c r="D97" s="16"/>
      <c r="H97" s="4"/>
      <c r="I97" s="44"/>
      <c r="J97" s="4"/>
      <c r="K97" s="45"/>
      <c r="O97" s="7"/>
      <c r="P97" s="7"/>
      <c r="Q97" s="7"/>
      <c r="R97" s="7"/>
      <c r="X97" s="7"/>
      <c r="Y97" s="7"/>
      <c r="Z97" s="7"/>
      <c r="AH97" s="7"/>
      <c r="AI97" s="7"/>
      <c r="AJ97" s="7"/>
    </row>
    <row r="98" spans="2:36" x14ac:dyDescent="0.2">
      <c r="B98" s="5"/>
      <c r="C98" s="5"/>
      <c r="D98" s="16"/>
      <c r="H98" s="4"/>
      <c r="I98" s="44"/>
      <c r="J98" s="4"/>
      <c r="K98" s="45"/>
      <c r="O98" s="7"/>
      <c r="P98" s="7"/>
      <c r="Q98" s="7"/>
      <c r="R98" s="7"/>
      <c r="X98" s="7"/>
      <c r="Y98" s="7"/>
      <c r="Z98" s="7"/>
      <c r="AH98" s="7"/>
      <c r="AI98" s="7"/>
      <c r="AJ98" s="7"/>
    </row>
    <row r="99" spans="2:36" x14ac:dyDescent="0.2">
      <c r="B99" s="5"/>
      <c r="C99" s="5"/>
      <c r="E99" s="7"/>
      <c r="F99" s="7"/>
      <c r="I99" s="44"/>
      <c r="J99" s="4"/>
      <c r="K99" s="45"/>
      <c r="M99" s="5"/>
      <c r="N99" s="5"/>
      <c r="P99" s="7"/>
      <c r="Q99" s="7"/>
      <c r="T99" s="44"/>
      <c r="U99" s="4"/>
      <c r="V99" s="45"/>
      <c r="X99" s="7"/>
      <c r="Y99" s="7"/>
      <c r="Z99" s="7"/>
      <c r="AH99" s="7"/>
      <c r="AI99" s="7"/>
      <c r="AJ99" s="7"/>
    </row>
    <row r="100" spans="2:36" x14ac:dyDescent="0.2">
      <c r="B100" s="5"/>
      <c r="C100" s="5"/>
      <c r="D100" s="16"/>
      <c r="H100" s="4"/>
      <c r="I100" s="44"/>
      <c r="J100" s="4"/>
      <c r="K100" s="45"/>
      <c r="M100" s="5"/>
      <c r="N100" s="5"/>
      <c r="O100" s="16"/>
      <c r="S100" s="4"/>
      <c r="T100" s="44"/>
      <c r="U100" s="4"/>
      <c r="V100" s="45"/>
      <c r="X100" s="7"/>
      <c r="Y100" s="7"/>
      <c r="Z100" s="7"/>
      <c r="AH100" s="7"/>
      <c r="AI100" s="7"/>
      <c r="AJ100" s="7"/>
    </row>
    <row r="101" spans="2:36" x14ac:dyDescent="0.2">
      <c r="B101" s="5"/>
      <c r="C101" s="5"/>
      <c r="E101" s="7"/>
      <c r="F101" s="7"/>
      <c r="I101" s="44"/>
      <c r="J101" s="4"/>
      <c r="K101" s="45"/>
      <c r="M101" s="5"/>
      <c r="N101" s="5"/>
      <c r="P101" s="7"/>
      <c r="Q101" s="7"/>
      <c r="T101" s="44"/>
      <c r="U101" s="4"/>
      <c r="V101" s="45"/>
      <c r="X101" s="7"/>
      <c r="Y101" s="7"/>
      <c r="Z101" s="7"/>
      <c r="AH101" s="7"/>
      <c r="AI101" s="7"/>
      <c r="AJ101" s="7"/>
    </row>
    <row r="102" spans="2:36" x14ac:dyDescent="0.2">
      <c r="D102" s="7"/>
      <c r="E102" s="7"/>
      <c r="F102" s="7"/>
      <c r="O102" s="7"/>
      <c r="P102" s="7"/>
      <c r="Q102" s="7"/>
      <c r="X102" s="7"/>
      <c r="Y102" s="7"/>
      <c r="Z102" s="7"/>
      <c r="AH102" s="7"/>
      <c r="AI102" s="7"/>
      <c r="AJ102" s="7"/>
    </row>
    <row r="103" spans="2:36" x14ac:dyDescent="0.2">
      <c r="D103" s="7"/>
      <c r="E103" s="7"/>
      <c r="F103" s="7"/>
      <c r="O103" s="7"/>
      <c r="P103" s="7"/>
      <c r="Q103" s="7"/>
      <c r="X103" s="7"/>
      <c r="Y103" s="7"/>
      <c r="Z103" s="7"/>
      <c r="AH103" s="7"/>
      <c r="AI103" s="7"/>
      <c r="AJ103" s="7"/>
    </row>
    <row r="104" spans="2:36" x14ac:dyDescent="0.2">
      <c r="D104" s="7"/>
      <c r="E104" s="7"/>
      <c r="F104" s="7"/>
      <c r="O104" s="7"/>
      <c r="P104" s="7"/>
      <c r="Q104" s="7"/>
      <c r="X104" s="7"/>
      <c r="Y104" s="7"/>
      <c r="Z104" s="7"/>
      <c r="AH104" s="7"/>
      <c r="AI104" s="7"/>
      <c r="AJ104" s="7"/>
    </row>
    <row r="105" spans="2:36" x14ac:dyDescent="0.2">
      <c r="D105" s="7"/>
      <c r="E105" s="7"/>
      <c r="F105" s="7"/>
      <c r="O105" s="7"/>
      <c r="P105" s="7"/>
      <c r="Q105" s="7"/>
      <c r="X105" s="7"/>
      <c r="Y105" s="7"/>
      <c r="Z105" s="7"/>
      <c r="AH105" s="7"/>
      <c r="AI105" s="7"/>
      <c r="AJ105" s="7"/>
    </row>
    <row r="106" spans="2:36" x14ac:dyDescent="0.2">
      <c r="D106" s="7"/>
      <c r="E106" s="7"/>
      <c r="F106" s="7"/>
      <c r="O106" s="7"/>
      <c r="P106" s="7"/>
      <c r="Q106" s="7"/>
      <c r="X106" s="7"/>
      <c r="Y106" s="7"/>
      <c r="Z106" s="7"/>
      <c r="AH106" s="7"/>
      <c r="AI106" s="7"/>
      <c r="AJ106" s="7"/>
    </row>
    <row r="107" spans="2:36" x14ac:dyDescent="0.2">
      <c r="D107" s="7"/>
      <c r="E107" s="7"/>
      <c r="F107" s="7"/>
      <c r="O107" s="7"/>
      <c r="P107" s="7"/>
      <c r="Q107" s="7"/>
      <c r="X107" s="7"/>
      <c r="Y107" s="7"/>
      <c r="Z107" s="7"/>
      <c r="AH107" s="7"/>
      <c r="AI107" s="7"/>
      <c r="AJ107" s="7"/>
    </row>
    <row r="108" spans="2:36" x14ac:dyDescent="0.2">
      <c r="D108" s="7"/>
      <c r="E108" s="7"/>
      <c r="F108" s="7"/>
      <c r="O108" s="7"/>
      <c r="P108" s="7"/>
      <c r="Q108" s="7"/>
      <c r="X108" s="7"/>
      <c r="Y108" s="7"/>
      <c r="Z108" s="7"/>
      <c r="AH108" s="7"/>
      <c r="AI108" s="7"/>
      <c r="AJ108" s="7"/>
    </row>
    <row r="109" spans="2:36" x14ac:dyDescent="0.2">
      <c r="D109" s="7"/>
      <c r="E109" s="7"/>
      <c r="F109" s="7"/>
      <c r="O109" s="7"/>
      <c r="P109" s="7"/>
      <c r="Q109" s="7"/>
      <c r="X109" s="7"/>
      <c r="Y109" s="7"/>
      <c r="Z109" s="7"/>
      <c r="AH109" s="7"/>
      <c r="AI109" s="7"/>
      <c r="AJ109" s="7"/>
    </row>
    <row r="110" spans="2:36" x14ac:dyDescent="0.2">
      <c r="D110" s="7"/>
      <c r="E110" s="7"/>
      <c r="F110" s="7"/>
      <c r="O110" s="7"/>
      <c r="P110" s="7"/>
      <c r="Q110" s="7"/>
      <c r="X110" s="7"/>
      <c r="Y110" s="7"/>
      <c r="Z110" s="7"/>
      <c r="AH110" s="7"/>
      <c r="AI110" s="7"/>
      <c r="AJ110" s="7"/>
    </row>
    <row r="111" spans="2:36" x14ac:dyDescent="0.2">
      <c r="D111" s="7"/>
      <c r="E111" s="7"/>
      <c r="F111" s="7"/>
      <c r="O111" s="7"/>
      <c r="P111" s="7"/>
      <c r="Q111" s="7"/>
      <c r="X111" s="7"/>
      <c r="Y111" s="7"/>
      <c r="Z111" s="7"/>
      <c r="AH111" s="7"/>
      <c r="AI111" s="7"/>
      <c r="AJ111" s="7"/>
    </row>
    <row r="112" spans="2:36" x14ac:dyDescent="0.2">
      <c r="D112" s="7"/>
      <c r="E112" s="7"/>
      <c r="F112" s="7"/>
      <c r="O112" s="7"/>
      <c r="P112" s="7"/>
      <c r="Q112" s="7"/>
      <c r="X112" s="7"/>
      <c r="Y112" s="7"/>
      <c r="Z112" s="7"/>
      <c r="AH112" s="7"/>
      <c r="AI112" s="7"/>
      <c r="AJ112" s="7"/>
    </row>
    <row r="113" spans="4:36" x14ac:dyDescent="0.2">
      <c r="D113" s="7"/>
      <c r="E113" s="7"/>
      <c r="F113" s="7"/>
      <c r="O113" s="7"/>
      <c r="P113" s="7"/>
      <c r="Q113" s="7"/>
      <c r="X113" s="7"/>
      <c r="Y113" s="7"/>
      <c r="Z113" s="7"/>
      <c r="AH113" s="7"/>
      <c r="AI113" s="7"/>
      <c r="AJ113" s="7"/>
    </row>
    <row r="114" spans="4:36" x14ac:dyDescent="0.2">
      <c r="D114" s="7"/>
      <c r="E114" s="7"/>
      <c r="F114" s="7"/>
      <c r="O114" s="7"/>
      <c r="P114" s="7"/>
      <c r="Q114" s="7"/>
      <c r="X114" s="7"/>
      <c r="Y114" s="7"/>
      <c r="Z114" s="7"/>
      <c r="AH114" s="7"/>
      <c r="AI114" s="7"/>
      <c r="AJ114" s="7"/>
    </row>
    <row r="115" spans="4:36" x14ac:dyDescent="0.2">
      <c r="D115" s="7"/>
      <c r="E115" s="7"/>
      <c r="F115" s="7"/>
      <c r="O115" s="7"/>
      <c r="P115" s="7"/>
      <c r="Q115" s="7"/>
      <c r="X115" s="7"/>
      <c r="Y115" s="7"/>
      <c r="Z115" s="7"/>
      <c r="AH115" s="7"/>
      <c r="AI115" s="7"/>
      <c r="AJ115" s="7"/>
    </row>
    <row r="116" spans="4:36" x14ac:dyDescent="0.2">
      <c r="D116" s="7"/>
      <c r="E116" s="7"/>
      <c r="F116" s="7"/>
      <c r="O116" s="7"/>
      <c r="P116" s="7"/>
      <c r="Q116" s="7"/>
      <c r="X116" s="7"/>
      <c r="Y116" s="7"/>
      <c r="Z116" s="7"/>
      <c r="AH116" s="7"/>
      <c r="AI116" s="7"/>
      <c r="AJ116" s="7"/>
    </row>
    <row r="117" spans="4:36" x14ac:dyDescent="0.2">
      <c r="D117" s="7"/>
      <c r="E117" s="7"/>
      <c r="F117" s="7"/>
      <c r="O117" s="7"/>
      <c r="P117" s="7"/>
      <c r="Q117" s="7"/>
      <c r="X117" s="7"/>
      <c r="Y117" s="7"/>
      <c r="Z117" s="7"/>
      <c r="AH117" s="7"/>
      <c r="AI117" s="7"/>
      <c r="AJ117" s="7"/>
    </row>
    <row r="118" spans="4:36" x14ac:dyDescent="0.2">
      <c r="D118" s="7"/>
      <c r="E118" s="7"/>
      <c r="F118" s="7"/>
      <c r="O118" s="7"/>
      <c r="P118" s="7"/>
      <c r="Q118" s="7"/>
      <c r="X118" s="7"/>
      <c r="Y118" s="7"/>
      <c r="Z118" s="7"/>
      <c r="AH118" s="7"/>
      <c r="AI118" s="7"/>
      <c r="AJ118" s="7"/>
    </row>
    <row r="119" spans="4:36" x14ac:dyDescent="0.2">
      <c r="D119" s="7"/>
      <c r="E119" s="7"/>
      <c r="F119" s="7"/>
      <c r="O119" s="7"/>
      <c r="P119" s="7"/>
      <c r="Q119" s="7"/>
      <c r="X119" s="7"/>
      <c r="Y119" s="7"/>
      <c r="Z119" s="7"/>
      <c r="AH119" s="7"/>
      <c r="AI119" s="7"/>
      <c r="AJ119" s="7"/>
    </row>
    <row r="120" spans="4:36" x14ac:dyDescent="0.2">
      <c r="D120" s="7"/>
      <c r="E120" s="7"/>
      <c r="F120" s="7"/>
      <c r="O120" s="7"/>
      <c r="P120" s="7"/>
      <c r="Q120" s="7"/>
      <c r="X120" s="7"/>
      <c r="Y120" s="7"/>
      <c r="Z120" s="7"/>
      <c r="AH120" s="7"/>
      <c r="AI120" s="7"/>
      <c r="AJ120" s="7"/>
    </row>
    <row r="121" spans="4:36" x14ac:dyDescent="0.2">
      <c r="D121" s="7"/>
      <c r="E121" s="7"/>
      <c r="F121" s="7"/>
      <c r="O121" s="7"/>
      <c r="P121" s="7"/>
      <c r="Q121" s="7"/>
      <c r="X121" s="7"/>
      <c r="Y121" s="7"/>
      <c r="Z121" s="7"/>
      <c r="AH121" s="7"/>
      <c r="AI121" s="7"/>
      <c r="AJ121" s="7"/>
    </row>
    <row r="122" spans="4:36" x14ac:dyDescent="0.2">
      <c r="D122" s="7"/>
      <c r="E122" s="7"/>
      <c r="F122" s="7"/>
      <c r="O122" s="7"/>
      <c r="P122" s="7"/>
      <c r="Q122" s="7"/>
      <c r="X122" s="7"/>
      <c r="Y122" s="7"/>
      <c r="Z122" s="7"/>
      <c r="AH122" s="7"/>
      <c r="AI122" s="7"/>
      <c r="AJ122" s="7"/>
    </row>
    <row r="123" spans="4:36" x14ac:dyDescent="0.2">
      <c r="D123" s="7"/>
      <c r="E123" s="7"/>
      <c r="F123" s="7"/>
      <c r="O123" s="7"/>
      <c r="P123" s="7"/>
      <c r="Q123" s="7"/>
      <c r="X123" s="7"/>
      <c r="Y123" s="7"/>
      <c r="Z123" s="7"/>
      <c r="AH123" s="7"/>
      <c r="AI123" s="7"/>
      <c r="AJ123" s="7"/>
    </row>
    <row r="124" spans="4:36" x14ac:dyDescent="0.2">
      <c r="D124" s="7"/>
      <c r="E124" s="7"/>
      <c r="F124" s="7"/>
      <c r="O124" s="7"/>
      <c r="P124" s="7"/>
      <c r="Q124" s="7"/>
      <c r="X124" s="7"/>
      <c r="Y124" s="7"/>
      <c r="Z124" s="7"/>
      <c r="AH124" s="7"/>
      <c r="AI124" s="7"/>
      <c r="AJ124" s="7"/>
    </row>
    <row r="125" spans="4:36" x14ac:dyDescent="0.2">
      <c r="D125" s="7"/>
      <c r="E125" s="7"/>
      <c r="F125" s="7"/>
      <c r="O125" s="7"/>
      <c r="P125" s="7"/>
      <c r="Q125" s="7"/>
      <c r="X125" s="7"/>
      <c r="Y125" s="7"/>
      <c r="Z125" s="7"/>
      <c r="AH125" s="7"/>
      <c r="AI125" s="7"/>
      <c r="AJ125" s="7"/>
    </row>
    <row r="126" spans="4:36" x14ac:dyDescent="0.2">
      <c r="D126" s="7"/>
      <c r="E126" s="7"/>
      <c r="F126" s="7"/>
      <c r="O126" s="7"/>
      <c r="P126" s="7"/>
      <c r="Q126" s="7"/>
      <c r="X126" s="7"/>
      <c r="Y126" s="7"/>
      <c r="Z126" s="7"/>
      <c r="AH126" s="7"/>
      <c r="AI126" s="7"/>
      <c r="AJ126" s="7"/>
    </row>
    <row r="127" spans="4:36" x14ac:dyDescent="0.2">
      <c r="D127" s="7"/>
      <c r="E127" s="7"/>
      <c r="F127" s="7"/>
      <c r="O127" s="7"/>
      <c r="P127" s="7"/>
      <c r="Q127" s="7"/>
      <c r="X127" s="7"/>
      <c r="Y127" s="7"/>
      <c r="Z127" s="7"/>
      <c r="AH127" s="7"/>
      <c r="AI127" s="7"/>
      <c r="AJ127" s="7"/>
    </row>
    <row r="128" spans="4:36" x14ac:dyDescent="0.2">
      <c r="D128" s="7"/>
      <c r="E128" s="7"/>
      <c r="F128" s="7"/>
      <c r="O128" s="7"/>
      <c r="P128" s="7"/>
      <c r="Q128" s="7"/>
      <c r="X128" s="7"/>
      <c r="Y128" s="7"/>
      <c r="Z128" s="7"/>
      <c r="AH128" s="7"/>
      <c r="AI128" s="7"/>
      <c r="AJ128" s="7"/>
    </row>
    <row r="129" spans="4:36" x14ac:dyDescent="0.2">
      <c r="D129" s="7"/>
      <c r="E129" s="7"/>
      <c r="F129" s="7"/>
      <c r="O129" s="7"/>
      <c r="P129" s="7"/>
      <c r="Q129" s="7"/>
      <c r="X129" s="7"/>
      <c r="Y129" s="7"/>
      <c r="Z129" s="7"/>
      <c r="AH129" s="7"/>
      <c r="AI129" s="7"/>
      <c r="AJ129" s="7"/>
    </row>
    <row r="130" spans="4:36" x14ac:dyDescent="0.2">
      <c r="D130" s="7"/>
      <c r="E130" s="7"/>
      <c r="F130" s="7"/>
      <c r="O130" s="7"/>
      <c r="P130" s="7"/>
      <c r="Q130" s="7"/>
      <c r="X130" s="7"/>
      <c r="Y130" s="7"/>
      <c r="Z130" s="7"/>
      <c r="AH130" s="7"/>
      <c r="AI130" s="7"/>
      <c r="AJ130" s="7"/>
    </row>
    <row r="131" spans="4:36" x14ac:dyDescent="0.2">
      <c r="D131" s="7"/>
      <c r="E131" s="7"/>
      <c r="F131" s="7"/>
      <c r="O131" s="7"/>
      <c r="P131" s="7"/>
      <c r="Q131" s="7"/>
      <c r="X131" s="7"/>
      <c r="Y131" s="7"/>
      <c r="Z131" s="7"/>
      <c r="AH131" s="7"/>
      <c r="AI131" s="7"/>
      <c r="AJ131" s="7"/>
    </row>
    <row r="132" spans="4:36" x14ac:dyDescent="0.2">
      <c r="D132" s="7"/>
      <c r="E132" s="7"/>
      <c r="F132" s="7"/>
      <c r="O132" s="7"/>
      <c r="P132" s="7"/>
      <c r="Q132" s="7"/>
      <c r="X132" s="7"/>
      <c r="Y132" s="7"/>
      <c r="Z132" s="7"/>
      <c r="AH132" s="7"/>
      <c r="AI132" s="7"/>
      <c r="AJ132" s="7"/>
    </row>
    <row r="133" spans="4:36" x14ac:dyDescent="0.2">
      <c r="D133" s="7"/>
      <c r="E133" s="7"/>
      <c r="F133" s="7"/>
      <c r="O133" s="7"/>
      <c r="P133" s="7"/>
      <c r="Q133" s="7"/>
      <c r="X133" s="7"/>
      <c r="Y133" s="7"/>
      <c r="Z133" s="7"/>
      <c r="AH133" s="7"/>
      <c r="AI133" s="7"/>
      <c r="AJ133" s="7"/>
    </row>
    <row r="134" spans="4:36" x14ac:dyDescent="0.2">
      <c r="D134" s="7"/>
      <c r="E134" s="7"/>
      <c r="F134" s="7"/>
      <c r="O134" s="7"/>
      <c r="P134" s="7"/>
      <c r="Q134" s="7"/>
      <c r="X134" s="7"/>
      <c r="Y134" s="7"/>
      <c r="Z134" s="7"/>
      <c r="AH134" s="7"/>
      <c r="AI134" s="7"/>
      <c r="AJ134" s="7"/>
    </row>
    <row r="135" spans="4:36" x14ac:dyDescent="0.2">
      <c r="D135" s="7"/>
      <c r="E135" s="7"/>
      <c r="F135" s="7"/>
      <c r="O135" s="7"/>
      <c r="P135" s="7"/>
      <c r="Q135" s="7"/>
      <c r="X135" s="7"/>
      <c r="Y135" s="7"/>
      <c r="Z135" s="7"/>
      <c r="AH135" s="7"/>
      <c r="AI135" s="7"/>
      <c r="AJ135" s="7"/>
    </row>
    <row r="136" spans="4:36" x14ac:dyDescent="0.2">
      <c r="D136" s="7"/>
      <c r="E136" s="7"/>
      <c r="F136" s="7"/>
      <c r="O136" s="7"/>
      <c r="P136" s="7"/>
      <c r="Q136" s="7"/>
      <c r="X136" s="7"/>
      <c r="Y136" s="7"/>
      <c r="Z136" s="7"/>
      <c r="AH136" s="7"/>
      <c r="AI136" s="7"/>
      <c r="AJ136" s="7"/>
    </row>
    <row r="137" spans="4:36" x14ac:dyDescent="0.2">
      <c r="D137" s="7"/>
      <c r="E137" s="7"/>
      <c r="F137" s="7"/>
      <c r="O137" s="7"/>
      <c r="P137" s="7"/>
      <c r="Q137" s="7"/>
      <c r="X137" s="7"/>
      <c r="Y137" s="7"/>
      <c r="Z137" s="7"/>
      <c r="AH137" s="7"/>
      <c r="AI137" s="7"/>
      <c r="AJ137" s="7"/>
    </row>
    <row r="138" spans="4:36" x14ac:dyDescent="0.2">
      <c r="D138" s="7"/>
      <c r="E138" s="7"/>
      <c r="F138" s="7"/>
      <c r="O138" s="7"/>
      <c r="P138" s="7"/>
      <c r="Q138" s="7"/>
      <c r="X138" s="7"/>
      <c r="Y138" s="7"/>
      <c r="Z138" s="7"/>
      <c r="AH138" s="7"/>
      <c r="AI138" s="7"/>
      <c r="AJ138" s="7"/>
    </row>
    <row r="139" spans="4:36" x14ac:dyDescent="0.2">
      <c r="D139" s="7"/>
      <c r="E139" s="7"/>
      <c r="F139" s="7"/>
      <c r="O139" s="7"/>
      <c r="P139" s="7"/>
      <c r="Q139" s="7"/>
      <c r="X139" s="7"/>
      <c r="Y139" s="7"/>
      <c r="Z139" s="7"/>
      <c r="AH139" s="7"/>
      <c r="AI139" s="7"/>
      <c r="AJ139" s="7"/>
    </row>
    <row r="140" spans="4:36" x14ac:dyDescent="0.2">
      <c r="D140" s="7"/>
      <c r="E140" s="7"/>
      <c r="F140" s="7"/>
      <c r="O140" s="7"/>
      <c r="P140" s="7"/>
      <c r="Q140" s="7"/>
      <c r="X140" s="7"/>
      <c r="Y140" s="7"/>
      <c r="Z140" s="7"/>
      <c r="AH140" s="7"/>
      <c r="AI140" s="7"/>
      <c r="AJ140" s="7"/>
    </row>
    <row r="141" spans="4:36" x14ac:dyDescent="0.2">
      <c r="D141" s="7"/>
      <c r="E141" s="7"/>
      <c r="F141" s="7"/>
      <c r="O141" s="7"/>
      <c r="P141" s="7"/>
      <c r="Q141" s="7"/>
      <c r="X141" s="7"/>
      <c r="Y141" s="7"/>
      <c r="Z141" s="7"/>
      <c r="AH141" s="7"/>
      <c r="AI141" s="7"/>
      <c r="AJ141" s="7"/>
    </row>
    <row r="142" spans="4:36" x14ac:dyDescent="0.2">
      <c r="D142" s="7"/>
      <c r="E142" s="7"/>
      <c r="F142" s="7"/>
      <c r="O142" s="7"/>
      <c r="P142" s="7"/>
      <c r="Q142" s="7"/>
      <c r="X142" s="7"/>
      <c r="Y142" s="7"/>
      <c r="Z142" s="7"/>
      <c r="AH142" s="7"/>
      <c r="AI142" s="7"/>
      <c r="AJ142" s="7"/>
    </row>
    <row r="143" spans="4:36" x14ac:dyDescent="0.2">
      <c r="D143" s="7"/>
      <c r="E143" s="7"/>
      <c r="F143" s="7"/>
      <c r="O143" s="7"/>
      <c r="P143" s="7"/>
      <c r="Q143" s="7"/>
      <c r="X143" s="7"/>
      <c r="Y143" s="7"/>
      <c r="Z143" s="7"/>
      <c r="AH143" s="7"/>
      <c r="AI143" s="7"/>
      <c r="AJ143" s="7"/>
    </row>
    <row r="144" spans="4:36" x14ac:dyDescent="0.2">
      <c r="D144" s="7"/>
      <c r="E144" s="7"/>
      <c r="F144" s="7"/>
      <c r="O144" s="7"/>
      <c r="P144" s="7"/>
      <c r="Q144" s="7"/>
      <c r="X144" s="7"/>
      <c r="Y144" s="7"/>
      <c r="Z144" s="7"/>
      <c r="AH144" s="7"/>
      <c r="AI144" s="7"/>
      <c r="AJ144" s="7"/>
    </row>
    <row r="145" spans="4:36" x14ac:dyDescent="0.2">
      <c r="D145" s="7"/>
      <c r="E145" s="7"/>
      <c r="F145" s="7"/>
      <c r="O145" s="7"/>
      <c r="P145" s="7"/>
      <c r="Q145" s="7"/>
      <c r="X145" s="7"/>
      <c r="Y145" s="7"/>
      <c r="Z145" s="7"/>
      <c r="AH145" s="7"/>
      <c r="AI145" s="7"/>
      <c r="AJ145" s="7"/>
    </row>
    <row r="146" spans="4:36" x14ac:dyDescent="0.2">
      <c r="D146" s="7"/>
      <c r="E146" s="7"/>
      <c r="F146" s="7"/>
      <c r="O146" s="7"/>
      <c r="P146" s="7"/>
      <c r="Q146" s="7"/>
      <c r="X146" s="7"/>
      <c r="Y146" s="7"/>
      <c r="Z146" s="7"/>
      <c r="AH146" s="7"/>
      <c r="AI146" s="7"/>
      <c r="AJ146" s="7"/>
    </row>
    <row r="147" spans="4:36" x14ac:dyDescent="0.2">
      <c r="D147" s="7"/>
      <c r="E147" s="7"/>
      <c r="F147" s="7"/>
      <c r="O147" s="7"/>
      <c r="P147" s="7"/>
      <c r="Q147" s="7"/>
      <c r="Y147" s="7"/>
      <c r="Z147" s="7"/>
      <c r="AI147" s="7"/>
      <c r="AJ147" s="7"/>
    </row>
    <row r="148" spans="4:36" x14ac:dyDescent="0.2">
      <c r="D148" s="7"/>
      <c r="E148" s="7"/>
      <c r="F148" s="7"/>
      <c r="O148" s="7"/>
      <c r="P148" s="7"/>
      <c r="Q148" s="7"/>
      <c r="Y148" s="7"/>
      <c r="Z148" s="7"/>
      <c r="AI148" s="7"/>
      <c r="AJ148" s="7"/>
    </row>
    <row r="149" spans="4:36" x14ac:dyDescent="0.2">
      <c r="D149" s="7"/>
      <c r="E149" s="7"/>
      <c r="F149" s="7"/>
      <c r="O149" s="7"/>
      <c r="P149" s="7"/>
      <c r="Q149" s="7"/>
      <c r="Y149" s="7"/>
      <c r="Z149" s="7"/>
      <c r="AI149" s="7"/>
      <c r="AJ149" s="7"/>
    </row>
    <row r="150" spans="4:36" x14ac:dyDescent="0.2">
      <c r="D150" s="7"/>
      <c r="E150" s="7"/>
      <c r="F150" s="7"/>
      <c r="O150" s="7"/>
      <c r="P150" s="7"/>
      <c r="Q150" s="7"/>
      <c r="Y150" s="7"/>
      <c r="Z150" s="7"/>
      <c r="AI150" s="7"/>
      <c r="AJ150" s="7"/>
    </row>
    <row r="151" spans="4:36" x14ac:dyDescent="0.2">
      <c r="E151" s="7"/>
      <c r="F151" s="7"/>
      <c r="P151" s="7"/>
      <c r="Q151" s="7"/>
      <c r="Y151" s="7"/>
      <c r="Z151" s="7"/>
      <c r="AI151" s="7"/>
      <c r="AJ151" s="7"/>
    </row>
    <row r="152" spans="4:36" x14ac:dyDescent="0.2">
      <c r="E152" s="7"/>
      <c r="F152" s="7"/>
      <c r="P152" s="7"/>
      <c r="Q152" s="7"/>
      <c r="Y152" s="7"/>
      <c r="Z152" s="7"/>
      <c r="AI152" s="7"/>
      <c r="AJ152" s="7"/>
    </row>
    <row r="153" spans="4:36" x14ac:dyDescent="0.2">
      <c r="E153" s="7"/>
      <c r="F153" s="7"/>
      <c r="P153" s="7"/>
      <c r="Q153" s="7"/>
      <c r="Y153" s="7"/>
      <c r="Z153" s="7"/>
      <c r="AI153" s="7"/>
      <c r="AJ153" s="7"/>
    </row>
    <row r="154" spans="4:36" x14ac:dyDescent="0.2">
      <c r="E154" s="7"/>
      <c r="F154" s="7"/>
      <c r="P154" s="7"/>
      <c r="Q154" s="7"/>
      <c r="Y154" s="7"/>
      <c r="Z154" s="7"/>
      <c r="AI154" s="7"/>
      <c r="AJ154" s="7"/>
    </row>
    <row r="155" spans="4:36" x14ac:dyDescent="0.2">
      <c r="E155" s="7"/>
      <c r="F155" s="7"/>
      <c r="P155" s="7"/>
      <c r="Q155" s="7"/>
      <c r="Y155" s="7"/>
      <c r="Z155" s="7"/>
      <c r="AI155" s="7"/>
      <c r="AJ155" s="7"/>
    </row>
    <row r="156" spans="4:36" x14ac:dyDescent="0.2">
      <c r="E156" s="7"/>
      <c r="F156" s="7"/>
      <c r="P156" s="7"/>
      <c r="Q156" s="7"/>
      <c r="Y156" s="7"/>
      <c r="Z156" s="7"/>
      <c r="AI156" s="7"/>
      <c r="AJ156" s="7"/>
    </row>
    <row r="157" spans="4:36" x14ac:dyDescent="0.2">
      <c r="E157" s="7"/>
      <c r="F157" s="7"/>
      <c r="P157" s="7"/>
      <c r="Q157" s="7"/>
      <c r="Y157" s="7"/>
      <c r="Z157" s="7"/>
      <c r="AI157" s="7"/>
      <c r="AJ157" s="7"/>
    </row>
    <row r="158" spans="4:36" x14ac:dyDescent="0.2">
      <c r="E158" s="7"/>
      <c r="F158" s="7"/>
      <c r="P158" s="7"/>
      <c r="Q158" s="7"/>
      <c r="Y158" s="7"/>
      <c r="Z158" s="7"/>
      <c r="AI158" s="7"/>
      <c r="AJ158" s="7"/>
    </row>
    <row r="159" spans="4:36" x14ac:dyDescent="0.2">
      <c r="E159" s="7"/>
      <c r="F159" s="7"/>
      <c r="P159" s="7"/>
      <c r="Q159" s="7"/>
      <c r="Y159" s="7"/>
      <c r="Z159" s="7"/>
      <c r="AI159" s="7"/>
      <c r="AJ159" s="7"/>
    </row>
    <row r="160" spans="4:36" x14ac:dyDescent="0.2">
      <c r="E160" s="7"/>
      <c r="F160" s="7"/>
      <c r="P160" s="7"/>
      <c r="Q160" s="7"/>
      <c r="Y160" s="7"/>
      <c r="Z160" s="7"/>
      <c r="AI160" s="7"/>
      <c r="AJ160" s="7"/>
    </row>
    <row r="161" spans="5:36" x14ac:dyDescent="0.2">
      <c r="E161" s="7"/>
      <c r="F161" s="7"/>
      <c r="P161" s="7"/>
      <c r="Q161" s="7"/>
      <c r="Y161" s="7"/>
      <c r="Z161" s="7"/>
      <c r="AI161" s="7"/>
      <c r="AJ161" s="7"/>
    </row>
    <row r="162" spans="5:36" x14ac:dyDescent="0.2">
      <c r="E162" s="7"/>
      <c r="F162" s="7"/>
      <c r="P162" s="7"/>
      <c r="Q162" s="7"/>
      <c r="Y162" s="7"/>
      <c r="Z162" s="7"/>
      <c r="AI162" s="7"/>
      <c r="AJ162" s="7"/>
    </row>
    <row r="163" spans="5:36" x14ac:dyDescent="0.2">
      <c r="E163" s="7"/>
      <c r="F163" s="7"/>
      <c r="P163" s="7"/>
      <c r="Q163" s="7"/>
      <c r="Y163" s="7"/>
      <c r="Z163" s="7"/>
      <c r="AI163" s="7"/>
      <c r="AJ163" s="7"/>
    </row>
    <row r="164" spans="5:36" x14ac:dyDescent="0.2">
      <c r="E164" s="7"/>
      <c r="F164" s="7"/>
      <c r="P164" s="7"/>
      <c r="Q164" s="7"/>
      <c r="Y164" s="7"/>
      <c r="Z164" s="7"/>
      <c r="AI164" s="7"/>
      <c r="AJ164" s="7"/>
    </row>
    <row r="165" spans="5:36" x14ac:dyDescent="0.2">
      <c r="E165" s="7"/>
      <c r="F165" s="7"/>
      <c r="P165" s="7"/>
      <c r="Q165" s="7"/>
      <c r="Y165" s="7"/>
      <c r="Z165" s="7"/>
      <c r="AI165" s="7"/>
      <c r="AJ165" s="7"/>
    </row>
    <row r="166" spans="5:36" x14ac:dyDescent="0.2">
      <c r="E166" s="7"/>
      <c r="F166" s="7"/>
      <c r="P166" s="7"/>
      <c r="Q166" s="7"/>
      <c r="Y166" s="7"/>
      <c r="Z166" s="7"/>
      <c r="AI166" s="7"/>
      <c r="AJ166" s="7"/>
    </row>
    <row r="167" spans="5:36" x14ac:dyDescent="0.2">
      <c r="E167" s="7"/>
      <c r="F167" s="7"/>
      <c r="P167" s="7"/>
      <c r="Q167" s="7"/>
      <c r="Y167" s="7"/>
      <c r="Z167" s="7"/>
      <c r="AI167" s="7"/>
      <c r="AJ167" s="7"/>
    </row>
    <row r="168" spans="5:36" x14ac:dyDescent="0.2">
      <c r="E168" s="7"/>
      <c r="F168" s="7"/>
      <c r="P168" s="7"/>
      <c r="Q168" s="7"/>
      <c r="Y168" s="7"/>
      <c r="Z168" s="7"/>
      <c r="AI168" s="7"/>
      <c r="AJ168" s="7"/>
    </row>
    <row r="169" spans="5:36" x14ac:dyDescent="0.2">
      <c r="E169" s="7"/>
      <c r="F169" s="7"/>
      <c r="P169" s="7"/>
      <c r="Q169" s="7"/>
      <c r="Y169" s="7"/>
      <c r="Z169" s="7"/>
      <c r="AI169" s="7"/>
      <c r="AJ169" s="7"/>
    </row>
    <row r="170" spans="5:36" x14ac:dyDescent="0.2">
      <c r="E170" s="7"/>
      <c r="F170" s="7"/>
      <c r="P170" s="7"/>
      <c r="Q170" s="7"/>
      <c r="Y170" s="7"/>
      <c r="Z170" s="7"/>
      <c r="AI170" s="7"/>
      <c r="AJ170" s="7"/>
    </row>
    <row r="171" spans="5:36" x14ac:dyDescent="0.2">
      <c r="E171" s="7"/>
      <c r="F171" s="7"/>
      <c r="P171" s="7"/>
      <c r="Q171" s="7"/>
      <c r="Y171" s="7"/>
      <c r="Z171" s="7"/>
      <c r="AI171" s="7"/>
      <c r="AJ171" s="7"/>
    </row>
    <row r="172" spans="5:36" x14ac:dyDescent="0.2">
      <c r="E172" s="7"/>
      <c r="F172" s="7"/>
      <c r="P172" s="7"/>
      <c r="Q172" s="7"/>
      <c r="Y172" s="7"/>
      <c r="Z172" s="7"/>
      <c r="AI172" s="7"/>
      <c r="AJ172" s="7"/>
    </row>
    <row r="173" spans="5:36" x14ac:dyDescent="0.2">
      <c r="E173" s="7"/>
      <c r="F173" s="7"/>
      <c r="P173" s="7"/>
      <c r="Q173" s="7"/>
      <c r="Y173" s="7"/>
      <c r="Z173" s="7"/>
      <c r="AI173" s="7"/>
      <c r="AJ173" s="7"/>
    </row>
    <row r="174" spans="5:36" x14ac:dyDescent="0.2">
      <c r="E174" s="7"/>
      <c r="F174" s="7"/>
      <c r="P174" s="7"/>
      <c r="Q174" s="7"/>
      <c r="Y174" s="7"/>
      <c r="Z174" s="7"/>
      <c r="AI174" s="7"/>
      <c r="AJ174" s="7"/>
    </row>
    <row r="175" spans="5:36" x14ac:dyDescent="0.2">
      <c r="E175" s="7"/>
      <c r="F175" s="7"/>
      <c r="P175" s="7"/>
      <c r="Q175" s="7"/>
      <c r="Y175" s="7"/>
      <c r="Z175" s="7"/>
      <c r="AI175" s="7"/>
      <c r="AJ175" s="7"/>
    </row>
    <row r="176" spans="5:36" x14ac:dyDescent="0.2">
      <c r="E176" s="7"/>
      <c r="F176" s="7"/>
      <c r="P176" s="7"/>
      <c r="Q176" s="7"/>
      <c r="Y176" s="7"/>
      <c r="Z176" s="7"/>
      <c r="AI176" s="7"/>
      <c r="AJ176" s="7"/>
    </row>
    <row r="177" spans="5:36" x14ac:dyDescent="0.2">
      <c r="E177" s="7"/>
      <c r="F177" s="7"/>
      <c r="P177" s="7"/>
      <c r="Q177" s="7"/>
      <c r="Y177" s="7"/>
      <c r="Z177" s="7"/>
      <c r="AI177" s="7"/>
      <c r="AJ177" s="7"/>
    </row>
    <row r="178" spans="5:36" x14ac:dyDescent="0.2">
      <c r="E178" s="7"/>
      <c r="F178" s="7"/>
      <c r="P178" s="7"/>
      <c r="Q178" s="7"/>
      <c r="Y178" s="7"/>
      <c r="Z178" s="7"/>
      <c r="AI178" s="7"/>
      <c r="AJ178" s="7"/>
    </row>
    <row r="179" spans="5:36" x14ac:dyDescent="0.2">
      <c r="E179" s="7"/>
      <c r="F179" s="7"/>
      <c r="P179" s="7"/>
      <c r="Q179" s="7"/>
      <c r="Y179" s="7"/>
      <c r="Z179" s="7"/>
      <c r="AI179" s="7"/>
      <c r="AJ179" s="7"/>
    </row>
    <row r="180" spans="5:36" x14ac:dyDescent="0.2">
      <c r="E180" s="7"/>
      <c r="F180" s="7"/>
      <c r="P180" s="7"/>
      <c r="Q180" s="7"/>
      <c r="Y180" s="7"/>
      <c r="Z180" s="7"/>
      <c r="AI180" s="7"/>
      <c r="AJ180" s="7"/>
    </row>
    <row r="181" spans="5:36" x14ac:dyDescent="0.2">
      <c r="E181" s="7"/>
      <c r="F181" s="7"/>
      <c r="P181" s="7"/>
      <c r="Q181" s="7"/>
      <c r="Y181" s="7"/>
      <c r="Z181" s="7"/>
      <c r="AI181" s="7"/>
      <c r="AJ181" s="7"/>
    </row>
    <row r="182" spans="5:36" x14ac:dyDescent="0.2">
      <c r="E182" s="7"/>
      <c r="F182" s="7"/>
      <c r="P182" s="7"/>
      <c r="Q182" s="7"/>
      <c r="Y182" s="7"/>
      <c r="Z182" s="7"/>
      <c r="AI182" s="7"/>
      <c r="AJ182" s="7"/>
    </row>
    <row r="183" spans="5:36" x14ac:dyDescent="0.2">
      <c r="E183" s="7"/>
      <c r="F183" s="7"/>
      <c r="P183" s="7"/>
      <c r="Q183" s="7"/>
      <c r="Y183" s="7"/>
      <c r="Z183" s="7"/>
      <c r="AI183" s="7"/>
      <c r="AJ183" s="7"/>
    </row>
    <row r="184" spans="5:36" x14ac:dyDescent="0.2">
      <c r="E184" s="7"/>
      <c r="F184" s="7"/>
      <c r="P184" s="7"/>
      <c r="Q184" s="7"/>
      <c r="Y184" s="7"/>
      <c r="Z184" s="7"/>
      <c r="AI184" s="7"/>
      <c r="AJ184" s="7"/>
    </row>
    <row r="185" spans="5:36" x14ac:dyDescent="0.2">
      <c r="E185" s="7"/>
      <c r="F185" s="7"/>
      <c r="P185" s="7"/>
      <c r="Q185" s="7"/>
      <c r="Y185" s="7"/>
      <c r="Z185" s="7"/>
      <c r="AI185" s="7"/>
      <c r="AJ185" s="7"/>
    </row>
    <row r="186" spans="5:36" x14ac:dyDescent="0.2">
      <c r="E186" s="7"/>
      <c r="F186" s="7"/>
      <c r="P186" s="7"/>
      <c r="Q186" s="7"/>
      <c r="Y186" s="7"/>
      <c r="Z186" s="7"/>
      <c r="AI186" s="7"/>
      <c r="AJ186" s="7"/>
    </row>
    <row r="187" spans="5:36" x14ac:dyDescent="0.2">
      <c r="E187" s="7"/>
      <c r="F187" s="7"/>
      <c r="P187" s="7"/>
      <c r="Q187" s="7"/>
      <c r="Y187" s="7"/>
      <c r="Z187" s="7"/>
      <c r="AI187" s="7"/>
      <c r="AJ187" s="7"/>
    </row>
    <row r="188" spans="5:36" x14ac:dyDescent="0.2">
      <c r="E188" s="7"/>
      <c r="F188" s="7"/>
      <c r="P188" s="7"/>
      <c r="Q188" s="7"/>
      <c r="Y188" s="7"/>
      <c r="Z188" s="7"/>
      <c r="AI188" s="7"/>
      <c r="AJ188" s="7"/>
    </row>
    <row r="189" spans="5:36" x14ac:dyDescent="0.2">
      <c r="E189" s="7"/>
      <c r="F189" s="7"/>
      <c r="P189" s="7"/>
      <c r="Q189" s="7"/>
      <c r="Y189" s="7"/>
      <c r="Z189" s="7"/>
      <c r="AI189" s="7"/>
      <c r="AJ189" s="7"/>
    </row>
    <row r="190" spans="5:36" x14ac:dyDescent="0.2">
      <c r="E190" s="7"/>
      <c r="F190" s="7"/>
      <c r="P190" s="7"/>
      <c r="Q190" s="7"/>
      <c r="Y190" s="7"/>
      <c r="Z190" s="7"/>
      <c r="AI190" s="7"/>
      <c r="AJ190" s="7"/>
    </row>
    <row r="191" spans="5:36" x14ac:dyDescent="0.2">
      <c r="E191" s="7"/>
      <c r="F191" s="7"/>
      <c r="P191" s="7"/>
      <c r="Q191" s="7"/>
      <c r="Y191" s="7"/>
      <c r="Z191" s="7"/>
      <c r="AI191" s="7"/>
      <c r="AJ191" s="7"/>
    </row>
    <row r="192" spans="5:36" x14ac:dyDescent="0.2">
      <c r="E192" s="7"/>
      <c r="F192" s="7"/>
      <c r="P192" s="7"/>
      <c r="Q192" s="7"/>
      <c r="Y192" s="7"/>
      <c r="Z192" s="7"/>
      <c r="AI192" s="7"/>
      <c r="AJ192" s="7"/>
    </row>
    <row r="193" spans="5:36" x14ac:dyDescent="0.2">
      <c r="E193" s="7"/>
      <c r="F193" s="7"/>
      <c r="P193" s="7"/>
      <c r="Q193" s="7"/>
      <c r="Y193" s="7"/>
      <c r="Z193" s="7"/>
      <c r="AI193" s="7"/>
      <c r="AJ193" s="7"/>
    </row>
    <row r="194" spans="5:36" x14ac:dyDescent="0.2">
      <c r="E194" s="7"/>
      <c r="F194" s="7"/>
      <c r="P194" s="7"/>
      <c r="Q194" s="7"/>
      <c r="Y194" s="7"/>
      <c r="Z194" s="7"/>
      <c r="AI194" s="7"/>
      <c r="AJ194" s="7"/>
    </row>
    <row r="195" spans="5:36" x14ac:dyDescent="0.2">
      <c r="E195" s="7"/>
      <c r="F195" s="7"/>
      <c r="P195" s="7"/>
      <c r="Q195" s="7"/>
      <c r="Y195" s="7"/>
      <c r="Z195" s="7"/>
      <c r="AI195" s="7"/>
      <c r="AJ195" s="7"/>
    </row>
    <row r="196" spans="5:36" x14ac:dyDescent="0.2">
      <c r="E196" s="7"/>
      <c r="F196" s="7"/>
      <c r="P196" s="7"/>
      <c r="Q196" s="7"/>
      <c r="Y196" s="7"/>
      <c r="Z196" s="7"/>
      <c r="AI196" s="7"/>
      <c r="AJ196" s="7"/>
    </row>
    <row r="197" spans="5:36" x14ac:dyDescent="0.2">
      <c r="E197" s="7"/>
      <c r="F197" s="7"/>
      <c r="P197" s="7"/>
      <c r="Q197" s="7"/>
      <c r="Y197" s="7"/>
      <c r="Z197" s="7"/>
      <c r="AI197" s="7"/>
      <c r="AJ197" s="7"/>
    </row>
    <row r="198" spans="5:36" x14ac:dyDescent="0.2">
      <c r="E198" s="7"/>
      <c r="F198" s="7"/>
      <c r="P198" s="7"/>
      <c r="Q198" s="7"/>
      <c r="Y198" s="7"/>
      <c r="Z198" s="7"/>
      <c r="AI198" s="7"/>
      <c r="AJ198" s="7"/>
    </row>
    <row r="199" spans="5:36" x14ac:dyDescent="0.2">
      <c r="E199" s="7"/>
      <c r="F199" s="7"/>
      <c r="P199" s="7"/>
      <c r="Q199" s="7"/>
      <c r="Y199" s="7"/>
      <c r="Z199" s="7"/>
      <c r="AI199" s="7"/>
      <c r="AJ199" s="7"/>
    </row>
    <row r="200" spans="5:36" x14ac:dyDescent="0.2">
      <c r="E200" s="7"/>
      <c r="F200" s="7"/>
      <c r="P200" s="7"/>
      <c r="Q200" s="7"/>
      <c r="Y200" s="7"/>
      <c r="Z200" s="7"/>
      <c r="AI200" s="7"/>
      <c r="AJ200" s="7"/>
    </row>
    <row r="201" spans="5:36" x14ac:dyDescent="0.2">
      <c r="E201" s="7"/>
      <c r="F201" s="7"/>
      <c r="P201" s="7"/>
      <c r="Q201" s="7"/>
      <c r="Y201" s="7"/>
      <c r="Z201" s="7"/>
      <c r="AI201" s="7"/>
      <c r="AJ201" s="7"/>
    </row>
    <row r="202" spans="5:36" x14ac:dyDescent="0.2">
      <c r="E202" s="7"/>
      <c r="F202" s="7"/>
      <c r="P202" s="7"/>
      <c r="Q202" s="7"/>
      <c r="Y202" s="7"/>
      <c r="Z202" s="7"/>
      <c r="AI202" s="7"/>
      <c r="AJ202" s="7"/>
    </row>
    <row r="203" spans="5:36" x14ac:dyDescent="0.2">
      <c r="E203" s="7"/>
      <c r="F203" s="7"/>
      <c r="P203" s="7"/>
      <c r="Q203" s="7"/>
      <c r="Y203" s="7"/>
      <c r="Z203" s="7"/>
      <c r="AI203" s="7"/>
      <c r="AJ203" s="7"/>
    </row>
    <row r="204" spans="5:36" x14ac:dyDescent="0.2">
      <c r="E204" s="7"/>
      <c r="F204" s="7"/>
      <c r="P204" s="7"/>
      <c r="Q204" s="7"/>
      <c r="Y204" s="7"/>
      <c r="Z204" s="7"/>
      <c r="AI204" s="7"/>
      <c r="AJ204" s="7"/>
    </row>
    <row r="205" spans="5:36" x14ac:dyDescent="0.2">
      <c r="E205" s="7"/>
      <c r="F205" s="7"/>
      <c r="P205" s="7"/>
      <c r="Q205" s="7"/>
      <c r="Y205" s="7"/>
      <c r="Z205" s="7"/>
      <c r="AI205" s="7"/>
      <c r="AJ205" s="7"/>
    </row>
    <row r="206" spans="5:36" x14ac:dyDescent="0.2">
      <c r="E206" s="7"/>
      <c r="F206" s="7"/>
      <c r="P206" s="7"/>
      <c r="Q206" s="7"/>
      <c r="Y206" s="7"/>
      <c r="Z206" s="7"/>
      <c r="AI206" s="7"/>
      <c r="AJ206" s="7"/>
    </row>
    <row r="207" spans="5:36" x14ac:dyDescent="0.2">
      <c r="E207" s="7"/>
      <c r="F207" s="7"/>
      <c r="P207" s="7"/>
      <c r="Q207" s="7"/>
      <c r="Y207" s="7"/>
      <c r="Z207" s="7"/>
      <c r="AI207" s="7"/>
      <c r="AJ207" s="7"/>
    </row>
    <row r="208" spans="5:36" x14ac:dyDescent="0.2">
      <c r="E208" s="7"/>
      <c r="F208" s="7"/>
      <c r="P208" s="7"/>
      <c r="Q208" s="7"/>
      <c r="Y208" s="7"/>
      <c r="Z208" s="7"/>
      <c r="AI208" s="7"/>
      <c r="AJ208" s="7"/>
    </row>
    <row r="209" spans="5:36" x14ac:dyDescent="0.2">
      <c r="E209" s="7"/>
      <c r="F209" s="7"/>
      <c r="P209" s="7"/>
      <c r="Q209" s="7"/>
      <c r="Y209" s="7"/>
      <c r="Z209" s="7"/>
      <c r="AI209" s="7"/>
      <c r="AJ209" s="7"/>
    </row>
    <row r="210" spans="5:36" x14ac:dyDescent="0.2">
      <c r="E210" s="7"/>
      <c r="F210" s="7"/>
      <c r="P210" s="7"/>
      <c r="Q210" s="7"/>
      <c r="Y210" s="7"/>
      <c r="Z210" s="7"/>
      <c r="AI210" s="7"/>
      <c r="AJ210" s="7"/>
    </row>
    <row r="211" spans="5:36" x14ac:dyDescent="0.2">
      <c r="E211" s="7"/>
      <c r="F211" s="7"/>
      <c r="P211" s="7"/>
      <c r="Q211" s="7"/>
      <c r="Y211" s="7"/>
      <c r="Z211" s="7"/>
      <c r="AI211" s="7"/>
      <c r="AJ211" s="7"/>
    </row>
    <row r="212" spans="5:36" x14ac:dyDescent="0.2">
      <c r="E212" s="7"/>
      <c r="F212" s="7"/>
      <c r="P212" s="7"/>
      <c r="Q212" s="7"/>
      <c r="Y212" s="7"/>
      <c r="Z212" s="7"/>
      <c r="AI212" s="7"/>
      <c r="AJ212" s="7"/>
    </row>
    <row r="213" spans="5:36" x14ac:dyDescent="0.2">
      <c r="E213" s="7"/>
      <c r="F213" s="7"/>
      <c r="P213" s="7"/>
      <c r="Q213" s="7"/>
      <c r="Y213" s="7"/>
      <c r="Z213" s="7"/>
      <c r="AI213" s="7"/>
      <c r="AJ213" s="7"/>
    </row>
    <row r="214" spans="5:36" x14ac:dyDescent="0.2">
      <c r="E214" s="7"/>
      <c r="F214" s="7"/>
      <c r="P214" s="7"/>
      <c r="Q214" s="7"/>
      <c r="Y214" s="7"/>
      <c r="Z214" s="7"/>
      <c r="AI214" s="7"/>
      <c r="AJ214" s="7"/>
    </row>
    <row r="215" spans="5:36" x14ac:dyDescent="0.2">
      <c r="E215" s="7"/>
      <c r="F215" s="7"/>
      <c r="P215" s="7"/>
      <c r="Q215" s="7"/>
      <c r="Y215" s="7"/>
      <c r="Z215" s="7"/>
      <c r="AI215" s="7"/>
      <c r="AJ215" s="7"/>
    </row>
    <row r="216" spans="5:36" x14ac:dyDescent="0.2">
      <c r="E216" s="7"/>
      <c r="F216" s="7"/>
      <c r="P216" s="7"/>
      <c r="Q216" s="7"/>
      <c r="Y216" s="7"/>
      <c r="Z216" s="7"/>
      <c r="AI216" s="7"/>
      <c r="AJ216" s="7"/>
    </row>
    <row r="217" spans="5:36" x14ac:dyDescent="0.2">
      <c r="E217" s="7"/>
      <c r="F217" s="7"/>
      <c r="P217" s="7"/>
      <c r="Q217" s="7"/>
      <c r="Y217" s="7"/>
      <c r="Z217" s="7"/>
      <c r="AI217" s="7"/>
      <c r="AJ217" s="7"/>
    </row>
    <row r="218" spans="5:36" x14ac:dyDescent="0.2">
      <c r="E218" s="7"/>
      <c r="F218" s="7"/>
      <c r="P218" s="7"/>
      <c r="Q218" s="7"/>
      <c r="Y218" s="7"/>
      <c r="Z218" s="7"/>
      <c r="AI218" s="7"/>
      <c r="AJ218" s="7"/>
    </row>
    <row r="219" spans="5:36" x14ac:dyDescent="0.2">
      <c r="E219" s="7"/>
      <c r="F219" s="7"/>
      <c r="P219" s="7"/>
      <c r="Q219" s="7"/>
      <c r="Y219" s="7"/>
      <c r="Z219" s="7"/>
      <c r="AI219" s="7"/>
      <c r="AJ219" s="7"/>
    </row>
    <row r="220" spans="5:36" x14ac:dyDescent="0.2">
      <c r="E220" s="7"/>
      <c r="F220" s="7"/>
      <c r="P220" s="7"/>
      <c r="Q220" s="7"/>
      <c r="Y220" s="7"/>
      <c r="Z220" s="7"/>
      <c r="AI220" s="7"/>
      <c r="AJ220" s="7"/>
    </row>
    <row r="221" spans="5:36" x14ac:dyDescent="0.2">
      <c r="E221" s="7"/>
      <c r="F221" s="7"/>
      <c r="P221" s="7"/>
      <c r="Q221" s="7"/>
      <c r="Y221" s="7"/>
      <c r="Z221" s="7"/>
      <c r="AI221" s="7"/>
      <c r="AJ221" s="7"/>
    </row>
    <row r="222" spans="5:36" x14ac:dyDescent="0.2">
      <c r="E222" s="7"/>
      <c r="F222" s="7"/>
      <c r="P222" s="7"/>
      <c r="Q222" s="7"/>
      <c r="Y222" s="7"/>
      <c r="Z222" s="7"/>
      <c r="AI222" s="7"/>
      <c r="AJ222" s="7"/>
    </row>
    <row r="223" spans="5:36" x14ac:dyDescent="0.2">
      <c r="E223" s="7"/>
      <c r="F223" s="7"/>
      <c r="P223" s="7"/>
      <c r="Q223" s="7"/>
      <c r="Y223" s="7"/>
      <c r="Z223" s="7"/>
      <c r="AI223" s="7"/>
      <c r="AJ223" s="7"/>
    </row>
    <row r="224" spans="5:36" x14ac:dyDescent="0.2">
      <c r="E224" s="7"/>
      <c r="F224" s="7"/>
      <c r="P224" s="7"/>
      <c r="Q224" s="7"/>
      <c r="Y224" s="7"/>
      <c r="Z224" s="7"/>
      <c r="AI224" s="7"/>
      <c r="AJ224" s="7"/>
    </row>
    <row r="225" spans="5:36" x14ac:dyDescent="0.2">
      <c r="E225" s="7"/>
      <c r="F225" s="7"/>
      <c r="P225" s="7"/>
      <c r="Q225" s="7"/>
      <c r="Y225" s="7"/>
      <c r="Z225" s="7"/>
      <c r="AI225" s="7"/>
      <c r="AJ225" s="7"/>
    </row>
    <row r="226" spans="5:36" x14ac:dyDescent="0.2">
      <c r="E226" s="7"/>
      <c r="F226" s="7"/>
      <c r="P226" s="7"/>
      <c r="Q226" s="7"/>
      <c r="Y226" s="7"/>
      <c r="Z226" s="7"/>
      <c r="AI226" s="7"/>
      <c r="AJ226" s="7"/>
    </row>
    <row r="227" spans="5:36" x14ac:dyDescent="0.2">
      <c r="E227" s="7"/>
      <c r="F227" s="7"/>
      <c r="P227" s="7"/>
      <c r="Q227" s="7"/>
      <c r="Y227" s="7"/>
      <c r="Z227" s="7"/>
      <c r="AI227" s="7"/>
      <c r="AJ227" s="7"/>
    </row>
    <row r="228" spans="5:36" x14ac:dyDescent="0.2">
      <c r="E228" s="7"/>
      <c r="F228" s="7"/>
      <c r="P228" s="7"/>
      <c r="Q228" s="7"/>
      <c r="Y228" s="7"/>
      <c r="Z228" s="7"/>
      <c r="AI228" s="7"/>
      <c r="AJ228" s="7"/>
    </row>
    <row r="229" spans="5:36" x14ac:dyDescent="0.2">
      <c r="E229" s="7"/>
      <c r="F229" s="7"/>
      <c r="P229" s="7"/>
      <c r="Q229" s="7"/>
      <c r="Y229" s="7"/>
      <c r="Z229" s="7"/>
      <c r="AI229" s="7"/>
      <c r="AJ229" s="7"/>
    </row>
    <row r="230" spans="5:36" x14ac:dyDescent="0.2">
      <c r="E230" s="7"/>
      <c r="F230" s="7"/>
      <c r="P230" s="7"/>
      <c r="Q230" s="7"/>
      <c r="Y230" s="7"/>
      <c r="Z230" s="7"/>
      <c r="AI230" s="7"/>
      <c r="AJ230" s="7"/>
    </row>
    <row r="231" spans="5:36" x14ac:dyDescent="0.2">
      <c r="E231" s="7"/>
      <c r="F231" s="7"/>
      <c r="P231" s="7"/>
      <c r="Q231" s="7"/>
      <c r="Y231" s="7"/>
      <c r="Z231" s="7"/>
      <c r="AI231" s="7"/>
      <c r="AJ231" s="7"/>
    </row>
    <row r="232" spans="5:36" x14ac:dyDescent="0.2">
      <c r="E232" s="7"/>
      <c r="F232" s="7"/>
      <c r="P232" s="7"/>
      <c r="Q232" s="7"/>
      <c r="Y232" s="7"/>
      <c r="Z232" s="7"/>
      <c r="AI232" s="7"/>
      <c r="AJ232" s="7"/>
    </row>
    <row r="233" spans="5:36" x14ac:dyDescent="0.2">
      <c r="E233" s="7"/>
      <c r="F233" s="7"/>
      <c r="P233" s="7"/>
      <c r="Q233" s="7"/>
      <c r="Y233" s="7"/>
      <c r="Z233" s="7"/>
      <c r="AI233" s="7"/>
      <c r="AJ233" s="7"/>
    </row>
    <row r="234" spans="5:36" x14ac:dyDescent="0.2">
      <c r="E234" s="7"/>
      <c r="F234" s="7"/>
      <c r="P234" s="7"/>
      <c r="Q234" s="7"/>
      <c r="Y234" s="7"/>
      <c r="Z234" s="7"/>
      <c r="AI234" s="7"/>
      <c r="AJ234" s="7"/>
    </row>
    <row r="235" spans="5:36" x14ac:dyDescent="0.2">
      <c r="E235" s="7"/>
      <c r="F235" s="7"/>
      <c r="P235" s="7"/>
      <c r="Q235" s="7"/>
      <c r="Y235" s="7"/>
      <c r="Z235" s="7"/>
      <c r="AI235" s="7"/>
      <c r="AJ235" s="7"/>
    </row>
    <row r="236" spans="5:36" x14ac:dyDescent="0.2">
      <c r="E236" s="7"/>
      <c r="F236" s="7"/>
      <c r="P236" s="7"/>
      <c r="Q236" s="7"/>
      <c r="Y236" s="7"/>
      <c r="Z236" s="7"/>
      <c r="AI236" s="7"/>
      <c r="AJ236" s="7"/>
    </row>
    <row r="237" spans="5:36" x14ac:dyDescent="0.2">
      <c r="E237" s="7"/>
      <c r="F237" s="7"/>
      <c r="P237" s="7"/>
      <c r="Q237" s="7"/>
      <c r="Y237" s="7"/>
      <c r="Z237" s="7"/>
      <c r="AI237" s="7"/>
      <c r="AJ237" s="7"/>
    </row>
    <row r="238" spans="5:36" x14ac:dyDescent="0.2">
      <c r="E238" s="7"/>
      <c r="F238" s="7"/>
      <c r="P238" s="7"/>
      <c r="Q238" s="7"/>
      <c r="Y238" s="7"/>
      <c r="Z238" s="7"/>
      <c r="AI238" s="7"/>
      <c r="AJ238" s="7"/>
    </row>
    <row r="239" spans="5:36" x14ac:dyDescent="0.2">
      <c r="E239" s="7"/>
      <c r="F239" s="7"/>
      <c r="P239" s="7"/>
      <c r="Q239" s="7"/>
      <c r="Y239" s="7"/>
      <c r="Z239" s="7"/>
      <c r="AI239" s="7"/>
      <c r="AJ239" s="7"/>
    </row>
    <row r="240" spans="5:36" x14ac:dyDescent="0.2">
      <c r="E240" s="7"/>
      <c r="F240" s="7"/>
      <c r="P240" s="7"/>
      <c r="Q240" s="7"/>
      <c r="Y240" s="7"/>
      <c r="Z240" s="7"/>
      <c r="AI240" s="7"/>
      <c r="AJ240" s="7"/>
    </row>
    <row r="241" spans="5:36" x14ac:dyDescent="0.2">
      <c r="E241" s="7"/>
      <c r="F241" s="7"/>
      <c r="P241" s="7"/>
      <c r="Q241" s="7"/>
      <c r="Y241" s="7"/>
      <c r="Z241" s="7"/>
      <c r="AI241" s="7"/>
      <c r="AJ241" s="7"/>
    </row>
    <row r="242" spans="5:36" x14ac:dyDescent="0.2">
      <c r="E242" s="7"/>
      <c r="F242" s="7"/>
      <c r="P242" s="7"/>
      <c r="Q242" s="7"/>
      <c r="Y242" s="7"/>
      <c r="Z242" s="7"/>
      <c r="AI242" s="7"/>
      <c r="AJ242" s="7"/>
    </row>
    <row r="243" spans="5:36" x14ac:dyDescent="0.2">
      <c r="E243" s="7"/>
      <c r="F243" s="7"/>
      <c r="P243" s="7"/>
      <c r="Q243" s="7"/>
      <c r="Y243" s="7"/>
      <c r="Z243" s="7"/>
      <c r="AI243" s="7"/>
      <c r="AJ243" s="7"/>
    </row>
    <row r="244" spans="5:36" x14ac:dyDescent="0.2">
      <c r="E244" s="7"/>
      <c r="F244" s="7"/>
      <c r="P244" s="7"/>
      <c r="Q244" s="7"/>
      <c r="Y244" s="7"/>
      <c r="Z244" s="7"/>
      <c r="AI244" s="7"/>
      <c r="AJ244" s="7"/>
    </row>
    <row r="245" spans="5:36" x14ac:dyDescent="0.2">
      <c r="E245" s="7"/>
      <c r="F245" s="7"/>
      <c r="P245" s="7"/>
      <c r="Q245" s="7"/>
      <c r="Y245" s="7"/>
      <c r="Z245" s="7"/>
      <c r="AI245" s="7"/>
      <c r="AJ245" s="7"/>
    </row>
    <row r="246" spans="5:36" x14ac:dyDescent="0.2">
      <c r="E246" s="7"/>
      <c r="F246" s="7"/>
      <c r="P246" s="7"/>
      <c r="Q246" s="7"/>
      <c r="Y246" s="7"/>
      <c r="Z246" s="7"/>
      <c r="AI246" s="7"/>
      <c r="AJ246" s="7"/>
    </row>
    <row r="247" spans="5:36" x14ac:dyDescent="0.2">
      <c r="E247" s="7"/>
      <c r="F247" s="7"/>
      <c r="P247" s="7"/>
      <c r="Q247" s="7"/>
      <c r="Y247" s="7"/>
      <c r="Z247" s="7"/>
      <c r="AI247" s="7"/>
      <c r="AJ247" s="7"/>
    </row>
    <row r="248" spans="5:36" x14ac:dyDescent="0.2">
      <c r="E248" s="7"/>
      <c r="F248" s="7"/>
      <c r="P248" s="7"/>
      <c r="Q248" s="7"/>
      <c r="Y248" s="7"/>
      <c r="Z248" s="7"/>
      <c r="AI248" s="7"/>
      <c r="AJ248" s="7"/>
    </row>
    <row r="249" spans="5:36" x14ac:dyDescent="0.2">
      <c r="E249" s="7"/>
      <c r="F249" s="7"/>
      <c r="P249" s="7"/>
      <c r="Q249" s="7"/>
      <c r="Y249" s="7"/>
      <c r="Z249" s="7"/>
      <c r="AI249" s="7"/>
      <c r="AJ249" s="7"/>
    </row>
    <row r="250" spans="5:36" x14ac:dyDescent="0.2">
      <c r="E250" s="7"/>
      <c r="F250" s="7"/>
      <c r="P250" s="7"/>
      <c r="Q250" s="7"/>
      <c r="Y250" s="7"/>
      <c r="Z250" s="7"/>
      <c r="AI250" s="7"/>
      <c r="AJ250" s="7"/>
    </row>
    <row r="251" spans="5:36" x14ac:dyDescent="0.2">
      <c r="E251" s="7"/>
      <c r="F251" s="7"/>
      <c r="P251" s="7"/>
      <c r="Q251" s="7"/>
      <c r="Y251" s="7"/>
      <c r="Z251" s="7"/>
      <c r="AI251" s="7"/>
      <c r="AJ251" s="7"/>
    </row>
    <row r="252" spans="5:36" x14ac:dyDescent="0.2">
      <c r="E252" s="7"/>
      <c r="F252" s="7"/>
      <c r="P252" s="7"/>
      <c r="Q252" s="7"/>
      <c r="Y252" s="7"/>
      <c r="Z252" s="7"/>
      <c r="AI252" s="7"/>
      <c r="AJ252" s="7"/>
    </row>
    <row r="253" spans="5:36" x14ac:dyDescent="0.2">
      <c r="E253" s="7"/>
      <c r="F253" s="7"/>
      <c r="P253" s="7"/>
      <c r="Q253" s="7"/>
      <c r="Y253" s="7"/>
      <c r="Z253" s="7"/>
      <c r="AI253" s="7"/>
      <c r="AJ253" s="7"/>
    </row>
    <row r="254" spans="5:36" x14ac:dyDescent="0.2">
      <c r="E254" s="7"/>
      <c r="F254" s="7"/>
      <c r="P254" s="7"/>
      <c r="Q254" s="7"/>
      <c r="Y254" s="7"/>
      <c r="Z254" s="7"/>
      <c r="AI254" s="7"/>
      <c r="AJ254" s="7"/>
    </row>
    <row r="255" spans="5:36" x14ac:dyDescent="0.2">
      <c r="E255" s="7"/>
      <c r="F255" s="7"/>
      <c r="P255" s="7"/>
      <c r="Q255" s="7"/>
      <c r="Y255" s="7"/>
      <c r="Z255" s="7"/>
      <c r="AI255" s="7"/>
      <c r="AJ255" s="7"/>
    </row>
    <row r="256" spans="5:36" x14ac:dyDescent="0.2">
      <c r="E256" s="7"/>
      <c r="F256" s="7"/>
      <c r="P256" s="7"/>
      <c r="Q256" s="7"/>
      <c r="Y256" s="7"/>
      <c r="Z256" s="7"/>
      <c r="AI256" s="7"/>
      <c r="AJ256" s="7"/>
    </row>
    <row r="257" spans="5:36" x14ac:dyDescent="0.2">
      <c r="E257" s="7"/>
      <c r="F257" s="7"/>
      <c r="P257" s="7"/>
      <c r="Q257" s="7"/>
      <c r="Y257" s="7"/>
      <c r="Z257" s="7"/>
      <c r="AI257" s="7"/>
      <c r="AJ257" s="7"/>
    </row>
    <row r="258" spans="5:36" x14ac:dyDescent="0.2">
      <c r="E258" s="7"/>
      <c r="F258" s="7"/>
      <c r="P258" s="7"/>
      <c r="Q258" s="7"/>
      <c r="Y258" s="7"/>
      <c r="Z258" s="7"/>
      <c r="AI258" s="7"/>
      <c r="AJ258" s="7"/>
    </row>
    <row r="259" spans="5:36" x14ac:dyDescent="0.2">
      <c r="E259" s="7"/>
      <c r="F259" s="7"/>
      <c r="P259" s="7"/>
      <c r="Q259" s="7"/>
      <c r="Y259" s="7"/>
      <c r="Z259" s="7"/>
      <c r="AI259" s="7"/>
      <c r="AJ259" s="7"/>
    </row>
    <row r="260" spans="5:36" x14ac:dyDescent="0.2">
      <c r="E260" s="7"/>
      <c r="F260" s="7"/>
      <c r="P260" s="7"/>
      <c r="Q260" s="7"/>
      <c r="Y260" s="7"/>
      <c r="Z260" s="7"/>
      <c r="AI260" s="7"/>
      <c r="AJ260" s="7"/>
    </row>
    <row r="261" spans="5:36" x14ac:dyDescent="0.2">
      <c r="E261" s="7"/>
      <c r="F261" s="7"/>
      <c r="P261" s="7"/>
      <c r="Q261" s="7"/>
      <c r="Y261" s="7"/>
      <c r="Z261" s="7"/>
      <c r="AI261" s="7"/>
      <c r="AJ261" s="7"/>
    </row>
    <row r="262" spans="5:36" x14ac:dyDescent="0.2">
      <c r="E262" s="7"/>
      <c r="F262" s="7"/>
      <c r="P262" s="7"/>
      <c r="Q262" s="7"/>
      <c r="Y262" s="7"/>
      <c r="Z262" s="7"/>
      <c r="AI262" s="7"/>
      <c r="AJ262" s="7"/>
    </row>
    <row r="263" spans="5:36" x14ac:dyDescent="0.2">
      <c r="E263" s="7"/>
      <c r="F263" s="7"/>
      <c r="P263" s="7"/>
      <c r="Q263" s="7"/>
      <c r="Y263" s="7"/>
      <c r="Z263" s="7"/>
      <c r="AI263" s="7"/>
      <c r="AJ263" s="7"/>
    </row>
    <row r="264" spans="5:36" x14ac:dyDescent="0.2">
      <c r="E264" s="7"/>
      <c r="F264" s="7"/>
      <c r="P264" s="7"/>
      <c r="Q264" s="7"/>
      <c r="Y264" s="7"/>
      <c r="Z264" s="7"/>
      <c r="AI264" s="7"/>
      <c r="AJ264" s="7"/>
    </row>
    <row r="265" spans="5:36" x14ac:dyDescent="0.2">
      <c r="E265" s="7"/>
      <c r="F265" s="7"/>
      <c r="P265" s="7"/>
      <c r="Q265" s="7"/>
      <c r="Y265" s="7"/>
      <c r="Z265" s="7"/>
      <c r="AI265" s="7"/>
      <c r="AJ265" s="7"/>
    </row>
    <row r="266" spans="5:36" x14ac:dyDescent="0.2">
      <c r="E266" s="7"/>
      <c r="F266" s="7"/>
      <c r="P266" s="7"/>
      <c r="Q266" s="7"/>
      <c r="Y266" s="7"/>
      <c r="Z266" s="7"/>
      <c r="AI266" s="7"/>
      <c r="AJ266" s="7"/>
    </row>
    <row r="267" spans="5:36" x14ac:dyDescent="0.2">
      <c r="E267" s="7"/>
      <c r="F267" s="7"/>
      <c r="P267" s="7"/>
      <c r="Q267" s="7"/>
      <c r="Y267" s="7"/>
      <c r="Z267" s="7"/>
      <c r="AI267" s="7"/>
      <c r="AJ267" s="7"/>
    </row>
    <row r="268" spans="5:36" x14ac:dyDescent="0.2">
      <c r="E268" s="7"/>
      <c r="F268" s="7"/>
      <c r="P268" s="7"/>
      <c r="Q268" s="7"/>
      <c r="Y268" s="7"/>
      <c r="Z268" s="7"/>
      <c r="AI268" s="7"/>
      <c r="AJ268" s="7"/>
    </row>
    <row r="269" spans="5:36" x14ac:dyDescent="0.2">
      <c r="E269" s="7"/>
      <c r="F269" s="7"/>
      <c r="P269" s="7"/>
      <c r="Q269" s="7"/>
      <c r="Y269" s="7"/>
      <c r="Z269" s="7"/>
      <c r="AI269" s="7"/>
      <c r="AJ269" s="7"/>
    </row>
    <row r="270" spans="5:36" x14ac:dyDescent="0.2">
      <c r="E270" s="7"/>
      <c r="F270" s="7"/>
      <c r="P270" s="7"/>
      <c r="Q270" s="7"/>
      <c r="Y270" s="7"/>
      <c r="Z270" s="7"/>
      <c r="AI270" s="7"/>
      <c r="AJ270" s="7"/>
    </row>
    <row r="271" spans="5:36" x14ac:dyDescent="0.2">
      <c r="E271" s="7"/>
      <c r="F271" s="7"/>
      <c r="P271" s="7"/>
      <c r="Q271" s="7"/>
      <c r="Y271" s="7"/>
      <c r="Z271" s="7"/>
      <c r="AI271" s="7"/>
      <c r="AJ271" s="7"/>
    </row>
    <row r="272" spans="5:36" x14ac:dyDescent="0.2">
      <c r="E272" s="7"/>
      <c r="F272" s="7"/>
      <c r="P272" s="7"/>
      <c r="Q272" s="7"/>
      <c r="Y272" s="7"/>
      <c r="Z272" s="7"/>
      <c r="AI272" s="7"/>
      <c r="AJ272" s="7"/>
    </row>
    <row r="273" spans="5:36" x14ac:dyDescent="0.2">
      <c r="E273" s="7"/>
      <c r="F273" s="7"/>
      <c r="P273" s="7"/>
      <c r="Q273" s="7"/>
      <c r="Y273" s="7"/>
      <c r="Z273" s="7"/>
      <c r="AI273" s="7"/>
      <c r="AJ273" s="7"/>
    </row>
    <row r="274" spans="5:36" x14ac:dyDescent="0.2">
      <c r="E274" s="7"/>
      <c r="F274" s="7"/>
      <c r="P274" s="7"/>
      <c r="Q274" s="7"/>
      <c r="Y274" s="7"/>
      <c r="Z274" s="7"/>
      <c r="AI274" s="7"/>
      <c r="AJ274" s="7"/>
    </row>
    <row r="275" spans="5:36" x14ac:dyDescent="0.2">
      <c r="E275" s="7"/>
      <c r="F275" s="7"/>
      <c r="P275" s="7"/>
      <c r="Q275" s="7"/>
      <c r="Y275" s="7"/>
      <c r="Z275" s="7"/>
      <c r="AI275" s="7"/>
      <c r="AJ275" s="7"/>
    </row>
    <row r="276" spans="5:36" x14ac:dyDescent="0.2">
      <c r="E276" s="7"/>
      <c r="F276" s="7"/>
      <c r="P276" s="7"/>
      <c r="Q276" s="7"/>
      <c r="Y276" s="7"/>
      <c r="Z276" s="7"/>
      <c r="AI276" s="7"/>
      <c r="AJ276" s="7"/>
    </row>
    <row r="277" spans="5:36" x14ac:dyDescent="0.2">
      <c r="E277" s="7"/>
      <c r="F277" s="7"/>
      <c r="P277" s="7"/>
      <c r="Q277" s="7"/>
      <c r="Y277" s="7"/>
      <c r="Z277" s="7"/>
      <c r="AI277" s="7"/>
      <c r="AJ277" s="7"/>
    </row>
    <row r="278" spans="5:36" x14ac:dyDescent="0.2">
      <c r="E278" s="7"/>
      <c r="F278" s="7"/>
      <c r="P278" s="7"/>
      <c r="Q278" s="7"/>
      <c r="Y278" s="7"/>
      <c r="Z278" s="7"/>
      <c r="AI278" s="7"/>
      <c r="AJ278" s="7"/>
    </row>
    <row r="279" spans="5:36" x14ac:dyDescent="0.2">
      <c r="E279" s="7"/>
      <c r="F279" s="7"/>
      <c r="P279" s="7"/>
      <c r="Q279" s="7"/>
      <c r="Y279" s="7"/>
      <c r="Z279" s="7"/>
      <c r="AI279" s="7"/>
      <c r="AJ279" s="7"/>
    </row>
    <row r="280" spans="5:36" x14ac:dyDescent="0.2">
      <c r="E280" s="7"/>
      <c r="F280" s="7"/>
      <c r="P280" s="7"/>
      <c r="Q280" s="7"/>
      <c r="Y280" s="7"/>
      <c r="Z280" s="7"/>
      <c r="AI280" s="7"/>
      <c r="AJ280" s="7"/>
    </row>
    <row r="281" spans="5:36" x14ac:dyDescent="0.2">
      <c r="E281" s="7"/>
      <c r="F281" s="7"/>
      <c r="P281" s="7"/>
      <c r="Q281" s="7"/>
      <c r="Y281" s="7"/>
      <c r="Z281" s="7"/>
      <c r="AI281" s="7"/>
      <c r="AJ281" s="7"/>
    </row>
    <row r="282" spans="5:36" x14ac:dyDescent="0.2">
      <c r="E282" s="7"/>
      <c r="F282" s="7"/>
      <c r="P282" s="7"/>
      <c r="Q282" s="7"/>
      <c r="Y282" s="7"/>
      <c r="Z282" s="7"/>
      <c r="AI282" s="7"/>
      <c r="AJ282" s="7"/>
    </row>
    <row r="283" spans="5:36" x14ac:dyDescent="0.2">
      <c r="E283" s="7"/>
      <c r="F283" s="7"/>
      <c r="P283" s="7"/>
      <c r="Q283" s="7"/>
      <c r="Y283" s="7"/>
      <c r="Z283" s="7"/>
      <c r="AI283" s="7"/>
      <c r="AJ283" s="7"/>
    </row>
    <row r="284" spans="5:36" x14ac:dyDescent="0.2">
      <c r="E284" s="7"/>
      <c r="F284" s="7"/>
      <c r="P284" s="7"/>
      <c r="Q284" s="7"/>
      <c r="Y284" s="7"/>
      <c r="Z284" s="7"/>
      <c r="AI284" s="7"/>
      <c r="AJ284" s="7"/>
    </row>
    <row r="285" spans="5:36" x14ac:dyDescent="0.2">
      <c r="E285" s="7"/>
      <c r="F285" s="7"/>
      <c r="P285" s="7"/>
      <c r="Q285" s="7"/>
      <c r="Y285" s="7"/>
      <c r="Z285" s="7"/>
      <c r="AI285" s="7"/>
      <c r="AJ285" s="7"/>
    </row>
    <row r="286" spans="5:36" x14ac:dyDescent="0.2">
      <c r="E286" s="7"/>
      <c r="F286" s="7"/>
      <c r="P286" s="7"/>
      <c r="Q286" s="7"/>
      <c r="Y286" s="7"/>
      <c r="Z286" s="7"/>
      <c r="AI286" s="7"/>
      <c r="AJ286" s="7"/>
    </row>
    <row r="287" spans="5:36" x14ac:dyDescent="0.2">
      <c r="E287" s="7"/>
      <c r="F287" s="7"/>
      <c r="P287" s="7"/>
      <c r="Q287" s="7"/>
      <c r="Y287" s="7"/>
      <c r="Z287" s="7"/>
      <c r="AI287" s="7"/>
      <c r="AJ287" s="7"/>
    </row>
    <row r="288" spans="5:36" x14ac:dyDescent="0.2">
      <c r="E288" s="7"/>
      <c r="F288" s="7"/>
      <c r="P288" s="7"/>
      <c r="Q288" s="7"/>
      <c r="Y288" s="7"/>
      <c r="Z288" s="7"/>
      <c r="AI288" s="7"/>
      <c r="AJ288" s="7"/>
    </row>
    <row r="289" spans="5:36" x14ac:dyDescent="0.2">
      <c r="E289" s="7"/>
      <c r="F289" s="7"/>
      <c r="P289" s="7"/>
      <c r="Q289" s="7"/>
      <c r="Y289" s="7"/>
      <c r="Z289" s="7"/>
      <c r="AI289" s="7"/>
      <c r="AJ289" s="7"/>
    </row>
    <row r="290" spans="5:36" x14ac:dyDescent="0.2">
      <c r="E290" s="7"/>
      <c r="F290" s="7"/>
      <c r="P290" s="7"/>
      <c r="Q290" s="7"/>
      <c r="Y290" s="7"/>
      <c r="Z290" s="7"/>
      <c r="AI290" s="7"/>
      <c r="AJ290" s="7"/>
    </row>
    <row r="291" spans="5:36" x14ac:dyDescent="0.2">
      <c r="E291" s="7"/>
      <c r="F291" s="7"/>
      <c r="P291" s="7"/>
      <c r="Q291" s="7"/>
      <c r="Y291" s="7"/>
      <c r="Z291" s="7"/>
      <c r="AI291" s="7"/>
      <c r="AJ291" s="7"/>
    </row>
    <row r="292" spans="5:36" x14ac:dyDescent="0.2">
      <c r="E292" s="7"/>
      <c r="F292" s="7"/>
      <c r="P292" s="7"/>
      <c r="Q292" s="7"/>
      <c r="Y292" s="7"/>
      <c r="Z292" s="7"/>
      <c r="AI292" s="7"/>
      <c r="AJ292" s="7"/>
    </row>
    <row r="293" spans="5:36" x14ac:dyDescent="0.2">
      <c r="E293" s="7"/>
      <c r="F293" s="7"/>
      <c r="P293" s="7"/>
      <c r="Q293" s="7"/>
      <c r="Y293" s="7"/>
      <c r="Z293" s="7"/>
      <c r="AI293" s="7"/>
      <c r="AJ293" s="7"/>
    </row>
    <row r="294" spans="5:36" x14ac:dyDescent="0.2">
      <c r="E294" s="7"/>
      <c r="F294" s="7"/>
      <c r="P294" s="7"/>
      <c r="Q294" s="7"/>
      <c r="Y294" s="7"/>
      <c r="Z294" s="7"/>
      <c r="AI294" s="7"/>
      <c r="AJ294" s="7"/>
    </row>
    <row r="295" spans="5:36" x14ac:dyDescent="0.2">
      <c r="E295" s="7"/>
      <c r="F295" s="7"/>
      <c r="P295" s="7"/>
      <c r="Q295" s="7"/>
      <c r="Y295" s="7"/>
      <c r="Z295" s="7"/>
      <c r="AI295" s="7"/>
      <c r="AJ295" s="7"/>
    </row>
    <row r="296" spans="5:36" x14ac:dyDescent="0.2">
      <c r="E296" s="7"/>
      <c r="F296" s="7"/>
      <c r="P296" s="7"/>
      <c r="Q296" s="7"/>
      <c r="Y296" s="7"/>
      <c r="Z296" s="7"/>
      <c r="AI296" s="7"/>
      <c r="AJ296" s="7"/>
    </row>
    <row r="297" spans="5:36" x14ac:dyDescent="0.2">
      <c r="E297" s="7"/>
      <c r="F297" s="7"/>
      <c r="P297" s="7"/>
      <c r="Q297" s="7"/>
      <c r="Y297" s="7"/>
      <c r="Z297" s="7"/>
      <c r="AI297" s="7"/>
      <c r="AJ297" s="7"/>
    </row>
    <row r="298" spans="5:36" x14ac:dyDescent="0.2">
      <c r="E298" s="7"/>
      <c r="F298" s="7"/>
      <c r="P298" s="7"/>
      <c r="Q298" s="7"/>
      <c r="Y298" s="7"/>
      <c r="Z298" s="7"/>
      <c r="AI298" s="7"/>
      <c r="AJ298" s="7"/>
    </row>
    <row r="299" spans="5:36" x14ac:dyDescent="0.2">
      <c r="E299" s="7"/>
      <c r="F299" s="7"/>
      <c r="P299" s="7"/>
      <c r="Q299" s="7"/>
      <c r="Y299" s="7"/>
      <c r="Z299" s="7"/>
      <c r="AI299" s="7"/>
      <c r="AJ299" s="7"/>
    </row>
    <row r="300" spans="5:36" x14ac:dyDescent="0.2">
      <c r="E300" s="7"/>
      <c r="F300" s="7"/>
      <c r="P300" s="7"/>
      <c r="Q300" s="7"/>
      <c r="Y300" s="7"/>
      <c r="Z300" s="7"/>
      <c r="AI300" s="7"/>
      <c r="AJ300" s="7"/>
    </row>
    <row r="301" spans="5:36" x14ac:dyDescent="0.2">
      <c r="E301" s="7"/>
      <c r="F301" s="7"/>
      <c r="P301" s="7"/>
      <c r="Q301" s="7"/>
      <c r="Y301" s="7"/>
      <c r="Z301" s="7"/>
      <c r="AI301" s="7"/>
      <c r="AJ301" s="7"/>
    </row>
    <row r="302" spans="5:36" x14ac:dyDescent="0.2">
      <c r="E302" s="7"/>
      <c r="F302" s="7"/>
      <c r="P302" s="7"/>
      <c r="Q302" s="7"/>
      <c r="Y302" s="7"/>
      <c r="Z302" s="7"/>
      <c r="AI302" s="7"/>
      <c r="AJ302" s="7"/>
    </row>
    <row r="303" spans="5:36" x14ac:dyDescent="0.2">
      <c r="E303" s="7"/>
      <c r="F303" s="7"/>
      <c r="P303" s="7"/>
      <c r="Q303" s="7"/>
      <c r="Y303" s="7"/>
      <c r="Z303" s="7"/>
      <c r="AI303" s="7"/>
      <c r="AJ303" s="7"/>
    </row>
    <row r="304" spans="5:36" x14ac:dyDescent="0.2">
      <c r="E304" s="7"/>
      <c r="F304" s="7"/>
      <c r="P304" s="7"/>
      <c r="Q304" s="7"/>
      <c r="Y304" s="7"/>
      <c r="Z304" s="7"/>
      <c r="AI304" s="7"/>
      <c r="AJ304" s="7"/>
    </row>
    <row r="305" spans="5:36" x14ac:dyDescent="0.2">
      <c r="E305" s="7"/>
      <c r="F305" s="7"/>
      <c r="P305" s="7"/>
      <c r="Q305" s="7"/>
      <c r="Y305" s="7"/>
      <c r="Z305" s="7"/>
      <c r="AI305" s="7"/>
      <c r="AJ305" s="7"/>
    </row>
    <row r="306" spans="5:36" x14ac:dyDescent="0.2">
      <c r="E306" s="7"/>
      <c r="F306" s="7"/>
      <c r="P306" s="7"/>
      <c r="Q306" s="7"/>
      <c r="Y306" s="7"/>
      <c r="Z306" s="7"/>
      <c r="AI306" s="7"/>
      <c r="AJ306" s="7"/>
    </row>
    <row r="307" spans="5:36" x14ac:dyDescent="0.2">
      <c r="E307" s="7"/>
      <c r="F307" s="7"/>
      <c r="P307" s="7"/>
      <c r="Q307" s="7"/>
      <c r="Y307" s="7"/>
      <c r="Z307" s="7"/>
      <c r="AI307" s="7"/>
      <c r="AJ307" s="7"/>
    </row>
    <row r="308" spans="5:36" x14ac:dyDescent="0.2">
      <c r="E308" s="7"/>
      <c r="F308" s="7"/>
      <c r="P308" s="7"/>
      <c r="Q308" s="7"/>
      <c r="Y308" s="7"/>
      <c r="Z308" s="7"/>
      <c r="AI308" s="7"/>
      <c r="AJ308" s="7"/>
    </row>
    <row r="309" spans="5:36" x14ac:dyDescent="0.2">
      <c r="E309" s="7"/>
      <c r="F309" s="7"/>
      <c r="P309" s="7"/>
      <c r="Q309" s="7"/>
      <c r="Y309" s="7"/>
      <c r="Z309" s="7"/>
      <c r="AI309" s="7"/>
      <c r="AJ309" s="7"/>
    </row>
    <row r="310" spans="5:36" x14ac:dyDescent="0.2">
      <c r="E310" s="7"/>
      <c r="F310" s="7"/>
      <c r="P310" s="7"/>
      <c r="Q310" s="7"/>
      <c r="Y310" s="7"/>
      <c r="Z310" s="7"/>
      <c r="AI310" s="7"/>
      <c r="AJ310" s="7"/>
    </row>
    <row r="311" spans="5:36" x14ac:dyDescent="0.2">
      <c r="E311" s="7"/>
      <c r="F311" s="7"/>
      <c r="P311" s="7"/>
      <c r="Q311" s="7"/>
      <c r="Y311" s="7"/>
      <c r="Z311" s="7"/>
      <c r="AI311" s="7"/>
      <c r="AJ311" s="7"/>
    </row>
    <row r="312" spans="5:36" x14ac:dyDescent="0.2">
      <c r="E312" s="7"/>
      <c r="F312" s="7"/>
      <c r="P312" s="7"/>
      <c r="Q312" s="7"/>
      <c r="Y312" s="7"/>
      <c r="Z312" s="7"/>
      <c r="AI312" s="7"/>
      <c r="AJ312" s="7"/>
    </row>
    <row r="313" spans="5:36" x14ac:dyDescent="0.2">
      <c r="E313" s="7"/>
      <c r="F313" s="7"/>
      <c r="P313" s="7"/>
      <c r="Q313" s="7"/>
      <c r="Y313" s="7"/>
      <c r="Z313" s="7"/>
      <c r="AI313" s="7"/>
      <c r="AJ313" s="7"/>
    </row>
    <row r="314" spans="5:36" x14ac:dyDescent="0.2">
      <c r="E314" s="7"/>
      <c r="F314" s="7"/>
      <c r="P314" s="7"/>
      <c r="Q314" s="7"/>
      <c r="Y314" s="7"/>
      <c r="Z314" s="7"/>
      <c r="AI314" s="7"/>
      <c r="AJ314" s="7"/>
    </row>
    <row r="315" spans="5:36" x14ac:dyDescent="0.2">
      <c r="E315" s="7"/>
      <c r="F315" s="7"/>
      <c r="P315" s="7"/>
      <c r="Q315" s="7"/>
      <c r="Y315" s="7"/>
      <c r="Z315" s="7"/>
      <c r="AI315" s="7"/>
      <c r="AJ315" s="7"/>
    </row>
    <row r="316" spans="5:36" x14ac:dyDescent="0.2">
      <c r="E316" s="7"/>
      <c r="F316" s="7"/>
      <c r="P316" s="7"/>
      <c r="Q316" s="7"/>
      <c r="Y316" s="7"/>
      <c r="Z316" s="7"/>
      <c r="AI316" s="7"/>
      <c r="AJ316" s="7"/>
    </row>
    <row r="317" spans="5:36" x14ac:dyDescent="0.2">
      <c r="E317" s="7"/>
      <c r="F317" s="7"/>
      <c r="P317" s="7"/>
      <c r="Q317" s="7"/>
      <c r="Y317" s="7"/>
      <c r="Z317" s="7"/>
      <c r="AI317" s="7"/>
      <c r="AJ317" s="7"/>
    </row>
    <row r="318" spans="5:36" x14ac:dyDescent="0.2">
      <c r="E318" s="7"/>
      <c r="F318" s="7"/>
      <c r="P318" s="7"/>
      <c r="Q318" s="7"/>
      <c r="Y318" s="7"/>
      <c r="Z318" s="7"/>
      <c r="AI318" s="7"/>
      <c r="AJ318" s="7"/>
    </row>
    <row r="319" spans="5:36" x14ac:dyDescent="0.2">
      <c r="E319" s="7"/>
      <c r="F319" s="7"/>
      <c r="P319" s="7"/>
      <c r="Q319" s="7"/>
      <c r="Y319" s="7"/>
      <c r="Z319" s="7"/>
      <c r="AI319" s="7"/>
      <c r="AJ319" s="7"/>
    </row>
    <row r="320" spans="5:36" x14ac:dyDescent="0.2">
      <c r="E320" s="7"/>
      <c r="F320" s="7"/>
      <c r="P320" s="7"/>
      <c r="Q320" s="7"/>
      <c r="Y320" s="7"/>
      <c r="Z320" s="7"/>
      <c r="AI320" s="7"/>
      <c r="AJ320" s="7"/>
    </row>
    <row r="321" spans="5:36" x14ac:dyDescent="0.2">
      <c r="E321" s="7"/>
      <c r="F321" s="7"/>
      <c r="P321" s="7"/>
      <c r="Q321" s="7"/>
      <c r="Y321" s="7"/>
      <c r="Z321" s="7"/>
      <c r="AI321" s="7"/>
      <c r="AJ321" s="7"/>
    </row>
    <row r="322" spans="5:36" x14ac:dyDescent="0.2">
      <c r="E322" s="7"/>
      <c r="F322" s="7"/>
      <c r="P322" s="7"/>
      <c r="Q322" s="7"/>
      <c r="Y322" s="7"/>
      <c r="Z322" s="7"/>
      <c r="AI322" s="7"/>
      <c r="AJ322" s="7"/>
    </row>
    <row r="323" spans="5:36" x14ac:dyDescent="0.2">
      <c r="E323" s="7"/>
      <c r="F323" s="7"/>
      <c r="P323" s="7"/>
      <c r="Q323" s="7"/>
      <c r="Y323" s="7"/>
      <c r="Z323" s="7"/>
      <c r="AI323" s="7"/>
      <c r="AJ323" s="7"/>
    </row>
    <row r="324" spans="5:36" x14ac:dyDescent="0.2">
      <c r="E324" s="7"/>
      <c r="F324" s="7"/>
      <c r="P324" s="7"/>
      <c r="Q324" s="7"/>
      <c r="Y324" s="7"/>
      <c r="Z324" s="7"/>
      <c r="AI324" s="7"/>
      <c r="AJ324" s="7"/>
    </row>
    <row r="325" spans="5:36" x14ac:dyDescent="0.2">
      <c r="E325" s="7"/>
      <c r="F325" s="7"/>
      <c r="P325" s="7"/>
      <c r="Q325" s="7"/>
      <c r="Y325" s="7"/>
      <c r="Z325" s="7"/>
      <c r="AI325" s="7"/>
      <c r="AJ325" s="7"/>
    </row>
    <row r="326" spans="5:36" x14ac:dyDescent="0.2">
      <c r="E326" s="7"/>
      <c r="F326" s="7"/>
      <c r="P326" s="7"/>
      <c r="Q326" s="7"/>
      <c r="Y326" s="7"/>
      <c r="Z326" s="7"/>
      <c r="AI326" s="7"/>
      <c r="AJ326" s="7"/>
    </row>
    <row r="327" spans="5:36" x14ac:dyDescent="0.2">
      <c r="E327" s="7"/>
      <c r="F327" s="7"/>
      <c r="P327" s="7"/>
      <c r="Q327" s="7"/>
      <c r="Y327" s="7"/>
      <c r="Z327" s="7"/>
      <c r="AI327" s="7"/>
      <c r="AJ327" s="7"/>
    </row>
    <row r="328" spans="5:36" x14ac:dyDescent="0.2">
      <c r="E328" s="7"/>
      <c r="F328" s="7"/>
      <c r="P328" s="7"/>
      <c r="Q328" s="7"/>
      <c r="Y328" s="7"/>
      <c r="Z328" s="7"/>
      <c r="AI328" s="7"/>
      <c r="AJ328" s="7"/>
    </row>
    <row r="329" spans="5:36" x14ac:dyDescent="0.2">
      <c r="E329" s="7"/>
      <c r="F329" s="7"/>
      <c r="P329" s="7"/>
      <c r="Q329" s="7"/>
      <c r="Y329" s="7"/>
      <c r="Z329" s="7"/>
      <c r="AI329" s="7"/>
      <c r="AJ329" s="7"/>
    </row>
    <row r="330" spans="5:36" x14ac:dyDescent="0.2">
      <c r="E330" s="7"/>
      <c r="F330" s="7"/>
      <c r="P330" s="7"/>
      <c r="Q330" s="7"/>
      <c r="Y330" s="7"/>
      <c r="Z330" s="7"/>
      <c r="AI330" s="7"/>
      <c r="AJ330" s="7"/>
    </row>
    <row r="331" spans="5:36" x14ac:dyDescent="0.2">
      <c r="E331" s="7"/>
      <c r="F331" s="7"/>
      <c r="P331" s="7"/>
      <c r="Q331" s="7"/>
      <c r="Y331" s="7"/>
      <c r="Z331" s="7"/>
      <c r="AI331" s="7"/>
      <c r="AJ331" s="7"/>
    </row>
    <row r="332" spans="5:36" x14ac:dyDescent="0.2">
      <c r="E332" s="7"/>
      <c r="F332" s="7"/>
      <c r="P332" s="7"/>
      <c r="Q332" s="7"/>
      <c r="Y332" s="7"/>
      <c r="Z332" s="7"/>
      <c r="AI332" s="7"/>
      <c r="AJ332" s="7"/>
    </row>
    <row r="333" spans="5:36" x14ac:dyDescent="0.2">
      <c r="E333" s="7"/>
      <c r="F333" s="7"/>
      <c r="P333" s="7"/>
      <c r="Q333" s="7"/>
      <c r="Y333" s="7"/>
      <c r="Z333" s="7"/>
      <c r="AI333" s="7"/>
      <c r="AJ333" s="7"/>
    </row>
    <row r="334" spans="5:36" x14ac:dyDescent="0.2">
      <c r="E334" s="7"/>
      <c r="F334" s="7"/>
      <c r="P334" s="7"/>
      <c r="Q334" s="7"/>
      <c r="Y334" s="7"/>
      <c r="Z334" s="7"/>
      <c r="AI334" s="7"/>
      <c r="AJ334" s="7"/>
    </row>
    <row r="335" spans="5:36" x14ac:dyDescent="0.2">
      <c r="E335" s="7"/>
      <c r="F335" s="7"/>
      <c r="P335" s="7"/>
      <c r="Q335" s="7"/>
      <c r="Y335" s="7"/>
      <c r="Z335" s="7"/>
      <c r="AI335" s="7"/>
      <c r="AJ335" s="7"/>
    </row>
    <row r="336" spans="5:36" x14ac:dyDescent="0.2">
      <c r="E336" s="7"/>
      <c r="F336" s="7"/>
      <c r="P336" s="7"/>
      <c r="Q336" s="7"/>
      <c r="Y336" s="7"/>
      <c r="Z336" s="7"/>
      <c r="AI336" s="7"/>
      <c r="AJ336" s="7"/>
    </row>
    <row r="337" spans="5:36" x14ac:dyDescent="0.2">
      <c r="E337" s="7"/>
      <c r="F337" s="7"/>
      <c r="P337" s="7"/>
      <c r="Q337" s="7"/>
      <c r="Y337" s="7"/>
      <c r="Z337" s="7"/>
      <c r="AI337" s="7"/>
      <c r="AJ337" s="7"/>
    </row>
    <row r="338" spans="5:36" x14ac:dyDescent="0.2">
      <c r="E338" s="7"/>
      <c r="F338" s="7"/>
      <c r="P338" s="7"/>
      <c r="Q338" s="7"/>
      <c r="Y338" s="7"/>
      <c r="Z338" s="7"/>
      <c r="AI338" s="7"/>
      <c r="AJ338" s="7"/>
    </row>
    <row r="339" spans="5:36" x14ac:dyDescent="0.2">
      <c r="E339" s="7"/>
      <c r="F339" s="7"/>
      <c r="P339" s="7"/>
      <c r="Q339" s="7"/>
      <c r="Y339" s="7"/>
      <c r="Z339" s="7"/>
      <c r="AI339" s="7"/>
      <c r="AJ339" s="7"/>
    </row>
    <row r="340" spans="5:36" x14ac:dyDescent="0.2">
      <c r="E340" s="7"/>
      <c r="F340" s="7"/>
      <c r="P340" s="7"/>
      <c r="Q340" s="7"/>
      <c r="Y340" s="7"/>
      <c r="Z340" s="7"/>
      <c r="AI340" s="7"/>
      <c r="AJ340" s="7"/>
    </row>
    <row r="341" spans="5:36" x14ac:dyDescent="0.2">
      <c r="E341" s="7"/>
      <c r="F341" s="7"/>
      <c r="P341" s="7"/>
      <c r="Q341" s="7"/>
      <c r="Y341" s="7"/>
      <c r="Z341" s="7"/>
      <c r="AI341" s="7"/>
      <c r="AJ341" s="7"/>
    </row>
    <row r="342" spans="5:36" x14ac:dyDescent="0.2">
      <c r="E342" s="7"/>
      <c r="F342" s="7"/>
      <c r="P342" s="7"/>
      <c r="Q342" s="7"/>
      <c r="Y342" s="7"/>
      <c r="Z342" s="7"/>
      <c r="AI342" s="7"/>
      <c r="AJ342" s="7"/>
    </row>
    <row r="343" spans="5:36" x14ac:dyDescent="0.2">
      <c r="E343" s="7"/>
      <c r="F343" s="7"/>
      <c r="P343" s="7"/>
      <c r="Q343" s="7"/>
      <c r="Y343" s="7"/>
      <c r="Z343" s="7"/>
      <c r="AI343" s="7"/>
      <c r="AJ343" s="7"/>
    </row>
    <row r="344" spans="5:36" x14ac:dyDescent="0.2">
      <c r="E344" s="7"/>
      <c r="F344" s="7"/>
      <c r="P344" s="7"/>
      <c r="Q344" s="7"/>
      <c r="Y344" s="7"/>
      <c r="Z344" s="7"/>
      <c r="AI344" s="7"/>
      <c r="AJ344" s="7"/>
    </row>
    <row r="345" spans="5:36" x14ac:dyDescent="0.2">
      <c r="E345" s="7"/>
      <c r="F345" s="7"/>
      <c r="P345" s="7"/>
      <c r="Q345" s="7"/>
      <c r="Y345" s="7"/>
      <c r="Z345" s="7"/>
      <c r="AI345" s="7"/>
      <c r="AJ345" s="7"/>
    </row>
    <row r="346" spans="5:36" x14ac:dyDescent="0.2">
      <c r="E346" s="7"/>
      <c r="F346" s="7"/>
      <c r="P346" s="7"/>
      <c r="Q346" s="7"/>
      <c r="Y346" s="7"/>
      <c r="Z346" s="7"/>
      <c r="AI346" s="7"/>
      <c r="AJ346" s="7"/>
    </row>
    <row r="347" spans="5:36" x14ac:dyDescent="0.2">
      <c r="E347" s="7"/>
      <c r="F347" s="7"/>
      <c r="P347" s="7"/>
      <c r="Q347" s="7"/>
      <c r="Y347" s="7"/>
      <c r="Z347" s="7"/>
      <c r="AI347" s="7"/>
      <c r="AJ347" s="7"/>
    </row>
    <row r="348" spans="5:36" x14ac:dyDescent="0.2">
      <c r="E348" s="7"/>
      <c r="F348" s="7"/>
      <c r="P348" s="7"/>
      <c r="Q348" s="7"/>
      <c r="Y348" s="7"/>
      <c r="Z348" s="7"/>
      <c r="AI348" s="7"/>
      <c r="AJ348" s="7"/>
    </row>
    <row r="349" spans="5:36" x14ac:dyDescent="0.2">
      <c r="E349" s="7"/>
      <c r="F349" s="7"/>
      <c r="P349" s="7"/>
      <c r="Q349" s="7"/>
      <c r="Y349" s="7"/>
      <c r="Z349" s="7"/>
      <c r="AI349" s="7"/>
      <c r="AJ349" s="7"/>
    </row>
    <row r="350" spans="5:36" x14ac:dyDescent="0.2">
      <c r="E350" s="7"/>
      <c r="F350" s="7"/>
      <c r="P350" s="7"/>
      <c r="Q350" s="7"/>
      <c r="Y350" s="7"/>
      <c r="Z350" s="7"/>
      <c r="AI350" s="7"/>
      <c r="AJ350" s="7"/>
    </row>
    <row r="351" spans="5:36" x14ac:dyDescent="0.2">
      <c r="E351" s="7"/>
      <c r="F351" s="7"/>
      <c r="P351" s="7"/>
      <c r="Q351" s="7"/>
      <c r="Y351" s="7"/>
      <c r="Z351" s="7"/>
      <c r="AI351" s="7"/>
      <c r="AJ351" s="7"/>
    </row>
    <row r="352" spans="5:36" x14ac:dyDescent="0.2">
      <c r="E352" s="7"/>
      <c r="F352" s="7"/>
      <c r="P352" s="7"/>
      <c r="Q352" s="7"/>
      <c r="Y352" s="7"/>
      <c r="Z352" s="7"/>
      <c r="AI352" s="7"/>
      <c r="AJ352" s="7"/>
    </row>
    <row r="353" spans="5:36" x14ac:dyDescent="0.2">
      <c r="E353" s="7"/>
      <c r="F353" s="7"/>
      <c r="P353" s="7"/>
      <c r="Q353" s="7"/>
      <c r="Y353" s="7"/>
      <c r="Z353" s="7"/>
      <c r="AI353" s="7"/>
      <c r="AJ353" s="7"/>
    </row>
    <row r="354" spans="5:36" x14ac:dyDescent="0.2">
      <c r="E354" s="7"/>
      <c r="F354" s="7"/>
      <c r="P354" s="7"/>
      <c r="Q354" s="7"/>
      <c r="Y354" s="7"/>
      <c r="Z354" s="7"/>
      <c r="AI354" s="7"/>
      <c r="AJ354" s="7"/>
    </row>
    <row r="355" spans="5:36" x14ac:dyDescent="0.2">
      <c r="E355" s="7"/>
      <c r="F355" s="7"/>
      <c r="P355" s="7"/>
      <c r="Q355" s="7"/>
      <c r="Y355" s="7"/>
      <c r="Z355" s="7"/>
      <c r="AI355" s="7"/>
      <c r="AJ355" s="7"/>
    </row>
    <row r="356" spans="5:36" x14ac:dyDescent="0.2">
      <c r="E356" s="7"/>
      <c r="F356" s="7"/>
      <c r="P356" s="7"/>
      <c r="Q356" s="7"/>
      <c r="Y356" s="7"/>
      <c r="Z356" s="7"/>
      <c r="AI356" s="7"/>
      <c r="AJ356" s="7"/>
    </row>
    <row r="357" spans="5:36" x14ac:dyDescent="0.2">
      <c r="E357" s="7"/>
      <c r="F357" s="7"/>
      <c r="P357" s="7"/>
      <c r="Q357" s="7"/>
      <c r="Y357" s="7"/>
      <c r="Z357" s="7"/>
      <c r="AI357" s="7"/>
      <c r="AJ357" s="7"/>
    </row>
    <row r="358" spans="5:36" x14ac:dyDescent="0.2">
      <c r="E358" s="7"/>
      <c r="F358" s="7"/>
      <c r="P358" s="7"/>
      <c r="Q358" s="7"/>
      <c r="Y358" s="7"/>
      <c r="Z358" s="7"/>
      <c r="AI358" s="7"/>
      <c r="AJ358" s="7"/>
    </row>
    <row r="359" spans="5:36" x14ac:dyDescent="0.2">
      <c r="E359" s="7"/>
      <c r="F359" s="7"/>
      <c r="P359" s="7"/>
      <c r="Q359" s="7"/>
      <c r="Y359" s="7"/>
      <c r="Z359" s="7"/>
      <c r="AI359" s="7"/>
      <c r="AJ359" s="7"/>
    </row>
    <row r="360" spans="5:36" x14ac:dyDescent="0.2">
      <c r="E360" s="7"/>
      <c r="F360" s="7"/>
      <c r="P360" s="7"/>
      <c r="Q360" s="7"/>
      <c r="Y360" s="7"/>
      <c r="Z360" s="7"/>
      <c r="AI360" s="7"/>
      <c r="AJ360" s="7"/>
    </row>
    <row r="361" spans="5:36" x14ac:dyDescent="0.2">
      <c r="E361" s="7"/>
      <c r="F361" s="7"/>
      <c r="P361" s="7"/>
      <c r="Q361" s="7"/>
      <c r="Y361" s="7"/>
      <c r="Z361" s="7"/>
      <c r="AI361" s="7"/>
      <c r="AJ361" s="7"/>
    </row>
    <row r="362" spans="5:36" x14ac:dyDescent="0.2">
      <c r="E362" s="7"/>
      <c r="F362" s="7"/>
      <c r="P362" s="7"/>
      <c r="Q362" s="7"/>
      <c r="Y362" s="7"/>
      <c r="Z362" s="7"/>
      <c r="AI362" s="7"/>
      <c r="AJ362" s="7"/>
    </row>
    <row r="363" spans="5:36" x14ac:dyDescent="0.2">
      <c r="E363" s="7"/>
      <c r="F363" s="7"/>
      <c r="P363" s="7"/>
      <c r="Q363" s="7"/>
      <c r="Y363" s="7"/>
      <c r="Z363" s="7"/>
      <c r="AI363" s="7"/>
      <c r="AJ363" s="7"/>
    </row>
    <row r="364" spans="5:36" x14ac:dyDescent="0.2">
      <c r="E364" s="7"/>
      <c r="F364" s="7"/>
      <c r="P364" s="7"/>
      <c r="Q364" s="7"/>
      <c r="Y364" s="7"/>
      <c r="Z364" s="7"/>
      <c r="AI364" s="7"/>
      <c r="AJ364" s="7"/>
    </row>
    <row r="365" spans="5:36" x14ac:dyDescent="0.2">
      <c r="E365" s="7"/>
      <c r="F365" s="7"/>
      <c r="P365" s="7"/>
      <c r="Q365" s="7"/>
      <c r="Y365" s="7"/>
      <c r="Z365" s="7"/>
      <c r="AI365" s="7"/>
      <c r="AJ365" s="7"/>
    </row>
    <row r="366" spans="5:36" x14ac:dyDescent="0.2">
      <c r="E366" s="7"/>
      <c r="F366" s="7"/>
      <c r="P366" s="7"/>
      <c r="Q366" s="7"/>
      <c r="Y366" s="7"/>
      <c r="Z366" s="7"/>
      <c r="AI366" s="7"/>
      <c r="AJ366" s="7"/>
    </row>
    <row r="367" spans="5:36" x14ac:dyDescent="0.2">
      <c r="E367" s="7"/>
      <c r="F367" s="7"/>
      <c r="P367" s="7"/>
      <c r="Q367" s="7"/>
      <c r="Y367" s="7"/>
      <c r="Z367" s="7"/>
      <c r="AI367" s="7"/>
      <c r="AJ367" s="7"/>
    </row>
    <row r="368" spans="5:36" x14ac:dyDescent="0.2">
      <c r="E368" s="7"/>
      <c r="F368" s="7"/>
      <c r="P368" s="7"/>
      <c r="Q368" s="7"/>
      <c r="Y368" s="7"/>
      <c r="Z368" s="7"/>
      <c r="AI368" s="7"/>
      <c r="AJ368" s="7"/>
    </row>
    <row r="369" spans="5:36" x14ac:dyDescent="0.2">
      <c r="E369" s="7"/>
      <c r="F369" s="7"/>
      <c r="P369" s="7"/>
      <c r="Q369" s="7"/>
      <c r="Y369" s="7"/>
      <c r="Z369" s="7"/>
      <c r="AI369" s="7"/>
      <c r="AJ369" s="7"/>
    </row>
    <row r="370" spans="5:36" x14ac:dyDescent="0.2">
      <c r="E370" s="7"/>
      <c r="F370" s="7"/>
      <c r="P370" s="7"/>
      <c r="Q370" s="7"/>
      <c r="Y370" s="7"/>
      <c r="Z370" s="7"/>
      <c r="AI370" s="7"/>
      <c r="AJ370" s="7"/>
    </row>
    <row r="371" spans="5:36" x14ac:dyDescent="0.2">
      <c r="E371" s="7"/>
      <c r="F371" s="7"/>
      <c r="P371" s="7"/>
      <c r="Q371" s="7"/>
      <c r="Y371" s="7"/>
      <c r="Z371" s="7"/>
      <c r="AI371" s="7"/>
      <c r="AJ371" s="7"/>
    </row>
    <row r="372" spans="5:36" x14ac:dyDescent="0.2">
      <c r="E372" s="7"/>
      <c r="F372" s="7"/>
      <c r="P372" s="7"/>
      <c r="Q372" s="7"/>
      <c r="Y372" s="7"/>
      <c r="Z372" s="7"/>
      <c r="AI372" s="7"/>
      <c r="AJ372" s="7"/>
    </row>
    <row r="373" spans="5:36" x14ac:dyDescent="0.2">
      <c r="E373" s="7"/>
      <c r="F373" s="7"/>
      <c r="P373" s="7"/>
      <c r="Q373" s="7"/>
      <c r="Y373" s="7"/>
      <c r="Z373" s="7"/>
      <c r="AI373" s="7"/>
      <c r="AJ373" s="7"/>
    </row>
    <row r="374" spans="5:36" x14ac:dyDescent="0.2">
      <c r="E374" s="7"/>
      <c r="F374" s="7"/>
      <c r="P374" s="7"/>
      <c r="Q374" s="7"/>
      <c r="Y374" s="7"/>
      <c r="Z374" s="7"/>
      <c r="AI374" s="7"/>
      <c r="AJ374" s="7"/>
    </row>
    <row r="375" spans="5:36" x14ac:dyDescent="0.2">
      <c r="E375" s="7"/>
      <c r="F375" s="7"/>
      <c r="P375" s="7"/>
      <c r="Q375" s="7"/>
      <c r="Y375" s="7"/>
      <c r="Z375" s="7"/>
      <c r="AI375" s="7"/>
      <c r="AJ375" s="7"/>
    </row>
    <row r="376" spans="5:36" x14ac:dyDescent="0.2">
      <c r="E376" s="7"/>
      <c r="F376" s="7"/>
      <c r="P376" s="7"/>
      <c r="Q376" s="7"/>
      <c r="Y376" s="7"/>
      <c r="Z376" s="7"/>
      <c r="AI376" s="7"/>
      <c r="AJ376" s="7"/>
    </row>
    <row r="377" spans="5:36" x14ac:dyDescent="0.2">
      <c r="E377" s="7"/>
      <c r="F377" s="7"/>
      <c r="P377" s="7"/>
      <c r="Q377" s="7"/>
      <c r="Y377" s="7"/>
      <c r="Z377" s="7"/>
      <c r="AI377" s="7"/>
      <c r="AJ377" s="7"/>
    </row>
    <row r="378" spans="5:36" x14ac:dyDescent="0.2">
      <c r="E378" s="7"/>
      <c r="F378" s="7"/>
      <c r="P378" s="7"/>
      <c r="Q378" s="7"/>
      <c r="Y378" s="7"/>
      <c r="Z378" s="7"/>
      <c r="AI378" s="7"/>
      <c r="AJ378" s="7"/>
    </row>
    <row r="379" spans="5:36" x14ac:dyDescent="0.2">
      <c r="E379" s="7"/>
      <c r="F379" s="7"/>
      <c r="P379" s="7"/>
      <c r="Q379" s="7"/>
      <c r="Y379" s="7"/>
      <c r="Z379" s="7"/>
      <c r="AI379" s="7"/>
      <c r="AJ379" s="7"/>
    </row>
    <row r="380" spans="5:36" x14ac:dyDescent="0.2">
      <c r="E380" s="7"/>
      <c r="F380" s="7"/>
      <c r="P380" s="7"/>
      <c r="Q380" s="7"/>
      <c r="Y380" s="7"/>
      <c r="Z380" s="7"/>
      <c r="AI380" s="7"/>
      <c r="AJ380" s="7"/>
    </row>
    <row r="381" spans="5:36" x14ac:dyDescent="0.2">
      <c r="E381" s="7"/>
      <c r="F381" s="7"/>
      <c r="P381" s="7"/>
      <c r="Q381" s="7"/>
      <c r="Y381" s="7"/>
      <c r="Z381" s="7"/>
      <c r="AI381" s="7"/>
      <c r="AJ381" s="7"/>
    </row>
    <row r="382" spans="5:36" x14ac:dyDescent="0.2">
      <c r="E382" s="7"/>
      <c r="F382" s="7"/>
      <c r="P382" s="7"/>
      <c r="Q382" s="7"/>
      <c r="Y382" s="7"/>
      <c r="Z382" s="7"/>
      <c r="AI382" s="7"/>
      <c r="AJ382" s="7"/>
    </row>
    <row r="383" spans="5:36" x14ac:dyDescent="0.2">
      <c r="E383" s="7"/>
      <c r="F383" s="7"/>
      <c r="P383" s="7"/>
      <c r="Q383" s="7"/>
      <c r="Y383" s="7"/>
      <c r="Z383" s="7"/>
      <c r="AI383" s="7"/>
      <c r="AJ383" s="7"/>
    </row>
    <row r="384" spans="5:36" x14ac:dyDescent="0.2">
      <c r="E384" s="7"/>
      <c r="F384" s="7"/>
      <c r="P384" s="7"/>
      <c r="Q384" s="7"/>
      <c r="Y384" s="7"/>
      <c r="Z384" s="7"/>
      <c r="AI384" s="7"/>
      <c r="AJ384" s="7"/>
    </row>
    <row r="385" spans="5:36" x14ac:dyDescent="0.2">
      <c r="E385" s="7"/>
      <c r="F385" s="7"/>
      <c r="P385" s="7"/>
      <c r="Q385" s="7"/>
      <c r="Y385" s="7"/>
      <c r="Z385" s="7"/>
      <c r="AI385" s="7"/>
      <c r="AJ385" s="7"/>
    </row>
    <row r="386" spans="5:36" x14ac:dyDescent="0.2">
      <c r="E386" s="7"/>
      <c r="F386" s="7"/>
      <c r="P386" s="7"/>
      <c r="Q386" s="7"/>
      <c r="Y386" s="7"/>
      <c r="Z386" s="7"/>
      <c r="AI386" s="7"/>
      <c r="AJ386" s="7"/>
    </row>
    <row r="387" spans="5:36" x14ac:dyDescent="0.2">
      <c r="E387" s="7"/>
      <c r="F387" s="7"/>
      <c r="P387" s="7"/>
      <c r="Q387" s="7"/>
      <c r="Y387" s="7"/>
      <c r="Z387" s="7"/>
      <c r="AI387" s="7"/>
      <c r="AJ387" s="7"/>
    </row>
    <row r="388" spans="5:36" x14ac:dyDescent="0.2">
      <c r="E388" s="7"/>
      <c r="F388" s="7"/>
      <c r="P388" s="7"/>
      <c r="Q388" s="7"/>
      <c r="Y388" s="7"/>
      <c r="Z388" s="7"/>
      <c r="AI388" s="7"/>
      <c r="AJ388" s="7"/>
    </row>
    <row r="389" spans="5:36" x14ac:dyDescent="0.2">
      <c r="E389" s="7"/>
      <c r="F389" s="7"/>
      <c r="P389" s="7"/>
      <c r="Q389" s="7"/>
      <c r="Y389" s="7"/>
      <c r="Z389" s="7"/>
      <c r="AI389" s="7"/>
      <c r="AJ389" s="7"/>
    </row>
    <row r="390" spans="5:36" x14ac:dyDescent="0.2">
      <c r="E390" s="7"/>
      <c r="F390" s="7"/>
      <c r="P390" s="7"/>
      <c r="Q390" s="7"/>
      <c r="Y390" s="7"/>
      <c r="Z390" s="7"/>
      <c r="AI390" s="7"/>
      <c r="AJ390" s="7"/>
    </row>
    <row r="391" spans="5:36" x14ac:dyDescent="0.2">
      <c r="E391" s="7"/>
      <c r="F391" s="7"/>
      <c r="P391" s="7"/>
      <c r="Q391" s="7"/>
      <c r="Y391" s="7"/>
      <c r="Z391" s="7"/>
      <c r="AI391" s="7"/>
      <c r="AJ391" s="7"/>
    </row>
    <row r="392" spans="5:36" x14ac:dyDescent="0.2">
      <c r="E392" s="7"/>
      <c r="F392" s="7"/>
      <c r="P392" s="7"/>
      <c r="Q392" s="7"/>
      <c r="Y392" s="7"/>
      <c r="Z392" s="7"/>
      <c r="AI392" s="7"/>
      <c r="AJ392" s="7"/>
    </row>
    <row r="393" spans="5:36" x14ac:dyDescent="0.2">
      <c r="E393" s="7"/>
      <c r="F393" s="7"/>
      <c r="P393" s="7"/>
      <c r="Q393" s="7"/>
      <c r="Y393" s="7"/>
      <c r="Z393" s="7"/>
      <c r="AI393" s="7"/>
      <c r="AJ393" s="7"/>
    </row>
    <row r="394" spans="5:36" x14ac:dyDescent="0.2">
      <c r="E394" s="7"/>
      <c r="F394" s="7"/>
      <c r="P394" s="7"/>
      <c r="Q394" s="7"/>
      <c r="Y394" s="7"/>
      <c r="Z394" s="7"/>
      <c r="AI394" s="7"/>
      <c r="AJ394" s="7"/>
    </row>
    <row r="395" spans="5:36" x14ac:dyDescent="0.2">
      <c r="E395" s="7"/>
      <c r="F395" s="7"/>
      <c r="P395" s="7"/>
      <c r="Q395" s="7"/>
      <c r="Y395" s="7"/>
      <c r="Z395" s="7"/>
      <c r="AI395" s="7"/>
      <c r="AJ395" s="7"/>
    </row>
    <row r="396" spans="5:36" x14ac:dyDescent="0.2">
      <c r="E396" s="7"/>
      <c r="F396" s="7"/>
      <c r="P396" s="7"/>
      <c r="Q396" s="7"/>
      <c r="Y396" s="7"/>
      <c r="Z396" s="7"/>
      <c r="AI396" s="7"/>
      <c r="AJ396" s="7"/>
    </row>
    <row r="397" spans="5:36" x14ac:dyDescent="0.2">
      <c r="E397" s="7"/>
      <c r="F397" s="7"/>
      <c r="P397" s="7"/>
      <c r="Q397" s="7"/>
      <c r="Y397" s="7"/>
      <c r="Z397" s="7"/>
      <c r="AI397" s="7"/>
      <c r="AJ397" s="7"/>
    </row>
    <row r="398" spans="5:36" x14ac:dyDescent="0.2">
      <c r="E398" s="7"/>
      <c r="F398" s="7"/>
      <c r="P398" s="7"/>
      <c r="Q398" s="7"/>
      <c r="Y398" s="7"/>
      <c r="Z398" s="7"/>
      <c r="AI398" s="7"/>
      <c r="AJ398" s="7"/>
    </row>
    <row r="399" spans="5:36" x14ac:dyDescent="0.2">
      <c r="E399" s="7"/>
      <c r="F399" s="7"/>
      <c r="P399" s="7"/>
      <c r="Q399" s="7"/>
      <c r="Y399" s="7"/>
      <c r="Z399" s="7"/>
      <c r="AI399" s="7"/>
      <c r="AJ399" s="7"/>
    </row>
    <row r="400" spans="5:36" x14ac:dyDescent="0.2">
      <c r="E400" s="7"/>
      <c r="F400" s="7"/>
      <c r="P400" s="7"/>
      <c r="Q400" s="7"/>
      <c r="Y400" s="7"/>
      <c r="Z400" s="7"/>
      <c r="AI400" s="7"/>
      <c r="AJ400" s="7"/>
    </row>
    <row r="401" spans="5:36" x14ac:dyDescent="0.2">
      <c r="E401" s="7"/>
      <c r="F401" s="7"/>
      <c r="P401" s="7"/>
      <c r="Q401" s="7"/>
      <c r="Y401" s="7"/>
      <c r="Z401" s="7"/>
      <c r="AI401" s="7"/>
      <c r="AJ401" s="7"/>
    </row>
    <row r="402" spans="5:36" x14ac:dyDescent="0.2">
      <c r="E402" s="7"/>
      <c r="F402" s="7"/>
      <c r="P402" s="7"/>
      <c r="Q402" s="7"/>
      <c r="Y402" s="7"/>
      <c r="Z402" s="7"/>
      <c r="AI402" s="7"/>
      <c r="AJ402" s="7"/>
    </row>
    <row r="403" spans="5:36" x14ac:dyDescent="0.2">
      <c r="E403" s="7"/>
      <c r="F403" s="7"/>
      <c r="P403" s="7"/>
      <c r="Q403" s="7"/>
      <c r="Y403" s="7"/>
      <c r="Z403" s="7"/>
      <c r="AI403" s="7"/>
      <c r="AJ403" s="7"/>
    </row>
    <row r="404" spans="5:36" x14ac:dyDescent="0.2">
      <c r="E404" s="7"/>
      <c r="F404" s="7"/>
      <c r="P404" s="7"/>
      <c r="Q404" s="7"/>
      <c r="Y404" s="7"/>
      <c r="Z404" s="7"/>
      <c r="AI404" s="7"/>
      <c r="AJ404" s="7"/>
    </row>
    <row r="405" spans="5:36" x14ac:dyDescent="0.2">
      <c r="E405" s="7"/>
      <c r="F405" s="7"/>
      <c r="P405" s="7"/>
      <c r="Q405" s="7"/>
      <c r="Y405" s="7"/>
      <c r="Z405" s="7"/>
      <c r="AI405" s="7"/>
      <c r="AJ405" s="7"/>
    </row>
    <row r="406" spans="5:36" x14ac:dyDescent="0.2">
      <c r="E406" s="7"/>
      <c r="F406" s="7"/>
      <c r="P406" s="7"/>
      <c r="Q406" s="7"/>
      <c r="Y406" s="7"/>
      <c r="Z406" s="7"/>
      <c r="AI406" s="7"/>
      <c r="AJ406" s="7"/>
    </row>
    <row r="407" spans="5:36" x14ac:dyDescent="0.2">
      <c r="E407" s="7"/>
      <c r="F407" s="7"/>
      <c r="P407" s="7"/>
      <c r="Q407" s="7"/>
      <c r="Y407" s="7"/>
      <c r="Z407" s="7"/>
      <c r="AI407" s="7"/>
      <c r="AJ407" s="7"/>
    </row>
    <row r="408" spans="5:36" x14ac:dyDescent="0.2">
      <c r="E408" s="7"/>
      <c r="F408" s="7"/>
      <c r="P408" s="7"/>
      <c r="Q408" s="7"/>
      <c r="Y408" s="7"/>
      <c r="Z408" s="7"/>
      <c r="AI408" s="7"/>
      <c r="AJ408" s="7"/>
    </row>
    <row r="409" spans="5:36" x14ac:dyDescent="0.2">
      <c r="E409" s="7"/>
      <c r="F409" s="7"/>
      <c r="P409" s="7"/>
      <c r="Q409" s="7"/>
      <c r="Y409" s="7"/>
      <c r="Z409" s="7"/>
      <c r="AI409" s="7"/>
      <c r="AJ409" s="7"/>
    </row>
    <row r="410" spans="5:36" x14ac:dyDescent="0.2">
      <c r="E410" s="7"/>
      <c r="F410" s="7"/>
      <c r="P410" s="7"/>
      <c r="Q410" s="7"/>
      <c r="Y410" s="7"/>
      <c r="Z410" s="7"/>
      <c r="AI410" s="7"/>
      <c r="AJ410" s="7"/>
    </row>
    <row r="411" spans="5:36" x14ac:dyDescent="0.2">
      <c r="E411" s="7"/>
      <c r="F411" s="7"/>
      <c r="P411" s="7"/>
      <c r="Q411" s="7"/>
      <c r="Y411" s="7"/>
      <c r="Z411" s="7"/>
      <c r="AI411" s="7"/>
      <c r="AJ411" s="7"/>
    </row>
    <row r="412" spans="5:36" x14ac:dyDescent="0.2">
      <c r="E412" s="7"/>
      <c r="F412" s="7"/>
      <c r="P412" s="7"/>
      <c r="Q412" s="7"/>
      <c r="Y412" s="7"/>
      <c r="Z412" s="7"/>
      <c r="AI412" s="7"/>
      <c r="AJ412" s="7"/>
    </row>
    <row r="413" spans="5:36" x14ac:dyDescent="0.2">
      <c r="E413" s="7"/>
      <c r="F413" s="7"/>
      <c r="P413" s="7"/>
      <c r="Q413" s="7"/>
      <c r="Y413" s="7"/>
      <c r="Z413" s="7"/>
      <c r="AI413" s="7"/>
      <c r="AJ413" s="7"/>
    </row>
    <row r="414" spans="5:36" x14ac:dyDescent="0.2">
      <c r="E414" s="7"/>
      <c r="F414" s="7"/>
      <c r="P414" s="7"/>
      <c r="Q414" s="7"/>
      <c r="Y414" s="7"/>
      <c r="Z414" s="7"/>
      <c r="AI414" s="7"/>
      <c r="AJ414" s="7"/>
    </row>
    <row r="415" spans="5:36" x14ac:dyDescent="0.2">
      <c r="E415" s="7"/>
      <c r="F415" s="7"/>
      <c r="P415" s="7"/>
      <c r="Q415" s="7"/>
      <c r="Y415" s="7"/>
      <c r="Z415" s="7"/>
      <c r="AI415" s="7"/>
      <c r="AJ415" s="7"/>
    </row>
    <row r="416" spans="5:36" x14ac:dyDescent="0.2">
      <c r="E416" s="7"/>
      <c r="F416" s="7"/>
      <c r="P416" s="7"/>
      <c r="Q416" s="7"/>
      <c r="Y416" s="7"/>
      <c r="Z416" s="7"/>
      <c r="AI416" s="7"/>
      <c r="AJ416" s="7"/>
    </row>
    <row r="417" spans="5:36" x14ac:dyDescent="0.2">
      <c r="E417" s="7"/>
      <c r="F417" s="7"/>
      <c r="P417" s="7"/>
      <c r="Q417" s="7"/>
      <c r="Y417" s="7"/>
      <c r="Z417" s="7"/>
      <c r="AI417" s="7"/>
      <c r="AJ417" s="7"/>
    </row>
    <row r="418" spans="5:36" x14ac:dyDescent="0.2">
      <c r="E418" s="7"/>
      <c r="F418" s="7"/>
      <c r="P418" s="7"/>
      <c r="Q418" s="7"/>
      <c r="Y418" s="7"/>
      <c r="Z418" s="7"/>
      <c r="AI418" s="7"/>
      <c r="AJ418" s="7"/>
    </row>
    <row r="419" spans="5:36" x14ac:dyDescent="0.2">
      <c r="E419" s="7"/>
      <c r="F419" s="7"/>
      <c r="P419" s="7"/>
      <c r="Q419" s="7"/>
      <c r="Y419" s="7"/>
      <c r="Z419" s="7"/>
      <c r="AI419" s="7"/>
      <c r="AJ419" s="7"/>
    </row>
    <row r="420" spans="5:36" x14ac:dyDescent="0.2">
      <c r="E420" s="7"/>
      <c r="F420" s="7"/>
      <c r="P420" s="7"/>
      <c r="Q420" s="7"/>
      <c r="Y420" s="7"/>
      <c r="Z420" s="7"/>
      <c r="AI420" s="7"/>
      <c r="AJ420" s="7"/>
    </row>
    <row r="421" spans="5:36" x14ac:dyDescent="0.2">
      <c r="E421" s="7"/>
      <c r="F421" s="7"/>
      <c r="P421" s="7"/>
      <c r="Q421" s="7"/>
      <c r="Y421" s="7"/>
      <c r="Z421" s="7"/>
      <c r="AI421" s="7"/>
      <c r="AJ421" s="7"/>
    </row>
    <row r="422" spans="5:36" x14ac:dyDescent="0.2">
      <c r="E422" s="7"/>
      <c r="F422" s="7"/>
      <c r="P422" s="7"/>
      <c r="Q422" s="7"/>
      <c r="Y422" s="7"/>
      <c r="Z422" s="7"/>
      <c r="AI422" s="7"/>
      <c r="AJ422" s="7"/>
    </row>
    <row r="423" spans="5:36" x14ac:dyDescent="0.2">
      <c r="E423" s="7"/>
      <c r="F423" s="7"/>
      <c r="P423" s="7"/>
      <c r="Q423" s="7"/>
      <c r="Y423" s="7"/>
      <c r="Z423" s="7"/>
      <c r="AI423" s="7"/>
      <c r="AJ423" s="7"/>
    </row>
    <row r="424" spans="5:36" x14ac:dyDescent="0.2">
      <c r="E424" s="7"/>
      <c r="F424" s="7"/>
      <c r="P424" s="7"/>
      <c r="Q424" s="7"/>
      <c r="Y424" s="7"/>
      <c r="Z424" s="7"/>
      <c r="AI424" s="7"/>
      <c r="AJ424" s="7"/>
    </row>
    <row r="425" spans="5:36" x14ac:dyDescent="0.2">
      <c r="E425" s="7"/>
      <c r="F425" s="7"/>
      <c r="P425" s="7"/>
      <c r="Q425" s="7"/>
      <c r="Y425" s="7"/>
      <c r="Z425" s="7"/>
      <c r="AI425" s="7"/>
      <c r="AJ425" s="7"/>
    </row>
    <row r="426" spans="5:36" x14ac:dyDescent="0.2">
      <c r="E426" s="7"/>
      <c r="F426" s="7"/>
      <c r="P426" s="7"/>
      <c r="Q426" s="7"/>
      <c r="Y426" s="7"/>
      <c r="Z426" s="7"/>
      <c r="AI426" s="7"/>
      <c r="AJ426" s="7"/>
    </row>
    <row r="427" spans="5:36" x14ac:dyDescent="0.2">
      <c r="E427" s="7"/>
      <c r="F427" s="7"/>
      <c r="P427" s="7"/>
      <c r="Q427" s="7"/>
      <c r="Y427" s="7"/>
      <c r="Z427" s="7"/>
      <c r="AI427" s="7"/>
      <c r="AJ427" s="7"/>
    </row>
    <row r="428" spans="5:36" x14ac:dyDescent="0.2">
      <c r="E428" s="7"/>
      <c r="F428" s="7"/>
      <c r="P428" s="7"/>
      <c r="Q428" s="7"/>
      <c r="Y428" s="7"/>
      <c r="Z428" s="7"/>
      <c r="AI428" s="7"/>
      <c r="AJ428" s="7"/>
    </row>
    <row r="429" spans="5:36" x14ac:dyDescent="0.2">
      <c r="E429" s="7"/>
      <c r="F429" s="7"/>
      <c r="P429" s="7"/>
      <c r="Q429" s="7"/>
      <c r="Y429" s="7"/>
      <c r="Z429" s="7"/>
      <c r="AI429" s="7"/>
      <c r="AJ429" s="7"/>
    </row>
    <row r="430" spans="5:36" x14ac:dyDescent="0.2">
      <c r="E430" s="7"/>
      <c r="F430" s="7"/>
      <c r="P430" s="7"/>
      <c r="Q430" s="7"/>
      <c r="Y430" s="7"/>
      <c r="Z430" s="7"/>
      <c r="AI430" s="7"/>
      <c r="AJ430" s="7"/>
    </row>
    <row r="431" spans="5:36" x14ac:dyDescent="0.2">
      <c r="E431" s="7"/>
      <c r="F431" s="7"/>
      <c r="P431" s="7"/>
      <c r="Q431" s="7"/>
      <c r="Y431" s="7"/>
      <c r="Z431" s="7"/>
      <c r="AI431" s="7"/>
      <c r="AJ431" s="7"/>
    </row>
    <row r="432" spans="5:36" x14ac:dyDescent="0.2">
      <c r="E432" s="7"/>
      <c r="F432" s="7"/>
      <c r="P432" s="7"/>
      <c r="Q432" s="7"/>
      <c r="Y432" s="7"/>
      <c r="Z432" s="7"/>
      <c r="AI432" s="7"/>
      <c r="AJ432" s="7"/>
    </row>
    <row r="433" spans="5:36" x14ac:dyDescent="0.2">
      <c r="E433" s="7"/>
      <c r="F433" s="7"/>
      <c r="P433" s="7"/>
      <c r="Q433" s="7"/>
      <c r="Y433" s="7"/>
      <c r="Z433" s="7"/>
      <c r="AI433" s="7"/>
      <c r="AJ433" s="7"/>
    </row>
    <row r="434" spans="5:36" x14ac:dyDescent="0.2">
      <c r="E434" s="7"/>
      <c r="F434" s="7"/>
      <c r="P434" s="7"/>
      <c r="Q434" s="7"/>
      <c r="Y434" s="7"/>
      <c r="Z434" s="7"/>
      <c r="AI434" s="7"/>
      <c r="AJ434" s="7"/>
    </row>
    <row r="435" spans="5:36" x14ac:dyDescent="0.2">
      <c r="E435" s="7"/>
      <c r="F435" s="7"/>
      <c r="P435" s="7"/>
      <c r="Q435" s="7"/>
      <c r="Y435" s="7"/>
      <c r="Z435" s="7"/>
      <c r="AI435" s="7"/>
      <c r="AJ435" s="7"/>
    </row>
    <row r="436" spans="5:36" x14ac:dyDescent="0.2">
      <c r="E436" s="7"/>
      <c r="F436" s="7"/>
      <c r="P436" s="7"/>
      <c r="Q436" s="7"/>
      <c r="Y436" s="7"/>
      <c r="Z436" s="7"/>
      <c r="AI436" s="7"/>
      <c r="AJ436" s="7"/>
    </row>
    <row r="437" spans="5:36" x14ac:dyDescent="0.2">
      <c r="E437" s="7"/>
      <c r="F437" s="7"/>
      <c r="P437" s="7"/>
      <c r="Q437" s="7"/>
      <c r="Y437" s="7"/>
      <c r="Z437" s="7"/>
      <c r="AI437" s="7"/>
      <c r="AJ437" s="7"/>
    </row>
    <row r="438" spans="5:36" x14ac:dyDescent="0.2">
      <c r="E438" s="7"/>
      <c r="F438" s="7"/>
      <c r="P438" s="7"/>
      <c r="Q438" s="7"/>
      <c r="Y438" s="7"/>
      <c r="Z438" s="7"/>
      <c r="AI438" s="7"/>
      <c r="AJ438" s="7"/>
    </row>
    <row r="439" spans="5:36" x14ac:dyDescent="0.2">
      <c r="E439" s="7"/>
      <c r="F439" s="7"/>
      <c r="P439" s="7"/>
      <c r="Q439" s="7"/>
      <c r="Y439" s="7"/>
      <c r="Z439" s="7"/>
      <c r="AI439" s="7"/>
      <c r="AJ439" s="7"/>
    </row>
    <row r="440" spans="5:36" x14ac:dyDescent="0.2">
      <c r="E440" s="7"/>
      <c r="F440" s="7"/>
      <c r="P440" s="7"/>
      <c r="Q440" s="7"/>
      <c r="Y440" s="7"/>
      <c r="Z440" s="7"/>
      <c r="AI440" s="7"/>
      <c r="AJ440" s="7"/>
    </row>
    <row r="441" spans="5:36" x14ac:dyDescent="0.2">
      <c r="E441" s="7"/>
      <c r="F441" s="7"/>
      <c r="P441" s="7"/>
      <c r="Q441" s="7"/>
      <c r="Y441" s="7"/>
      <c r="Z441" s="7"/>
      <c r="AI441" s="7"/>
      <c r="AJ441" s="7"/>
    </row>
    <row r="442" spans="5:36" x14ac:dyDescent="0.2">
      <c r="E442" s="7"/>
      <c r="F442" s="7"/>
      <c r="P442" s="7"/>
      <c r="Q442" s="7"/>
      <c r="Y442" s="7"/>
      <c r="Z442" s="7"/>
      <c r="AI442" s="7"/>
      <c r="AJ442" s="7"/>
    </row>
    <row r="443" spans="5:36" x14ac:dyDescent="0.2">
      <c r="E443" s="7"/>
      <c r="F443" s="7"/>
      <c r="P443" s="7"/>
      <c r="Q443" s="7"/>
      <c r="Y443" s="7"/>
      <c r="Z443" s="7"/>
      <c r="AI443" s="7"/>
      <c r="AJ443" s="7"/>
    </row>
    <row r="444" spans="5:36" x14ac:dyDescent="0.2">
      <c r="E444" s="7"/>
      <c r="F444" s="7"/>
      <c r="P444" s="7"/>
      <c r="Q444" s="7"/>
      <c r="Y444" s="7"/>
      <c r="Z444" s="7"/>
      <c r="AI444" s="7"/>
      <c r="AJ444" s="7"/>
    </row>
    <row r="445" spans="5:36" x14ac:dyDescent="0.2">
      <c r="E445" s="7"/>
      <c r="F445" s="7"/>
      <c r="P445" s="7"/>
      <c r="Q445" s="7"/>
      <c r="Y445" s="7"/>
      <c r="Z445" s="7"/>
      <c r="AI445" s="7"/>
      <c r="AJ445" s="7"/>
    </row>
    <row r="446" spans="5:36" x14ac:dyDescent="0.2">
      <c r="E446" s="7"/>
      <c r="F446" s="7"/>
      <c r="P446" s="7"/>
      <c r="Q446" s="7"/>
      <c r="Y446" s="7"/>
      <c r="Z446" s="7"/>
      <c r="AI446" s="7"/>
      <c r="AJ446" s="7"/>
    </row>
    <row r="447" spans="5:36" x14ac:dyDescent="0.2">
      <c r="E447" s="7"/>
      <c r="F447" s="7"/>
      <c r="P447" s="7"/>
      <c r="Q447" s="7"/>
      <c r="Y447" s="7"/>
      <c r="Z447" s="7"/>
      <c r="AI447" s="7"/>
      <c r="AJ447" s="7"/>
    </row>
    <row r="448" spans="5:36" x14ac:dyDescent="0.2">
      <c r="E448" s="7"/>
      <c r="F448" s="7"/>
      <c r="P448" s="7"/>
      <c r="Q448" s="7"/>
      <c r="Y448" s="7"/>
      <c r="Z448" s="7"/>
      <c r="AI448" s="7"/>
      <c r="AJ448" s="7"/>
    </row>
    <row r="449" spans="5:36" x14ac:dyDescent="0.2">
      <c r="E449" s="7"/>
      <c r="F449" s="7"/>
      <c r="P449" s="7"/>
      <c r="Q449" s="7"/>
      <c r="Y449" s="7"/>
      <c r="Z449" s="7"/>
      <c r="AI449" s="7"/>
      <c r="AJ449" s="7"/>
    </row>
    <row r="450" spans="5:36" x14ac:dyDescent="0.2">
      <c r="E450" s="7"/>
      <c r="F450" s="7"/>
      <c r="P450" s="7"/>
      <c r="Q450" s="7"/>
      <c r="Y450" s="7"/>
      <c r="Z450" s="7"/>
      <c r="AI450" s="7"/>
      <c r="AJ450" s="7"/>
    </row>
    <row r="451" spans="5:36" x14ac:dyDescent="0.2">
      <c r="E451" s="7"/>
      <c r="F451" s="7"/>
      <c r="P451" s="7"/>
      <c r="Q451" s="7"/>
      <c r="Y451" s="7"/>
      <c r="Z451" s="7"/>
      <c r="AI451" s="7"/>
      <c r="AJ451" s="7"/>
    </row>
    <row r="452" spans="5:36" x14ac:dyDescent="0.2">
      <c r="E452" s="7"/>
      <c r="F452" s="7"/>
      <c r="P452" s="7"/>
      <c r="Q452" s="7"/>
      <c r="Y452" s="7"/>
      <c r="Z452" s="7"/>
      <c r="AI452" s="7"/>
      <c r="AJ452" s="7"/>
    </row>
    <row r="453" spans="5:36" x14ac:dyDescent="0.2">
      <c r="E453" s="7"/>
      <c r="F453" s="7"/>
      <c r="P453" s="7"/>
      <c r="Q453" s="7"/>
      <c r="Y453" s="7"/>
      <c r="Z453" s="7"/>
      <c r="AI453" s="7"/>
      <c r="AJ453" s="7"/>
    </row>
    <row r="454" spans="5:36" x14ac:dyDescent="0.2">
      <c r="E454" s="7"/>
      <c r="F454" s="7"/>
      <c r="P454" s="7"/>
      <c r="Q454" s="7"/>
      <c r="Y454" s="7"/>
      <c r="Z454" s="7"/>
      <c r="AI454" s="7"/>
      <c r="AJ454" s="7"/>
    </row>
    <row r="455" spans="5:36" x14ac:dyDescent="0.2">
      <c r="E455" s="7"/>
      <c r="F455" s="7"/>
      <c r="P455" s="7"/>
      <c r="Q455" s="7"/>
      <c r="Y455" s="7"/>
      <c r="Z455" s="7"/>
      <c r="AI455" s="7"/>
      <c r="AJ455" s="7"/>
    </row>
    <row r="456" spans="5:36" x14ac:dyDescent="0.2">
      <c r="E456" s="7"/>
      <c r="F456" s="7"/>
      <c r="P456" s="7"/>
      <c r="Q456" s="7"/>
      <c r="Y456" s="7"/>
      <c r="Z456" s="7"/>
      <c r="AI456" s="7"/>
      <c r="AJ456" s="7"/>
    </row>
    <row r="457" spans="5:36" x14ac:dyDescent="0.2">
      <c r="E457" s="7"/>
      <c r="F457" s="7"/>
      <c r="P457" s="7"/>
      <c r="Q457" s="7"/>
      <c r="Y457" s="7"/>
      <c r="Z457" s="7"/>
      <c r="AI457" s="7"/>
      <c r="AJ457" s="7"/>
    </row>
    <row r="458" spans="5:36" x14ac:dyDescent="0.2">
      <c r="E458" s="7"/>
      <c r="F458" s="7"/>
      <c r="P458" s="7"/>
      <c r="Q458" s="7"/>
      <c r="Y458" s="7"/>
      <c r="Z458" s="7"/>
      <c r="AI458" s="7"/>
      <c r="AJ458" s="7"/>
    </row>
    <row r="459" spans="5:36" x14ac:dyDescent="0.2">
      <c r="E459" s="7"/>
      <c r="F459" s="7"/>
      <c r="P459" s="7"/>
      <c r="Q459" s="7"/>
      <c r="Y459" s="7"/>
      <c r="Z459" s="7"/>
      <c r="AI459" s="7"/>
      <c r="AJ459" s="7"/>
    </row>
    <row r="460" spans="5:36" x14ac:dyDescent="0.2">
      <c r="E460" s="7"/>
      <c r="F460" s="7"/>
      <c r="P460" s="7"/>
      <c r="Q460" s="7"/>
      <c r="Y460" s="7"/>
      <c r="Z460" s="7"/>
      <c r="AI460" s="7"/>
      <c r="AJ460" s="7"/>
    </row>
    <row r="461" spans="5:36" x14ac:dyDescent="0.2">
      <c r="E461" s="7"/>
      <c r="F461" s="7"/>
      <c r="P461" s="7"/>
      <c r="Q461" s="7"/>
      <c r="Y461" s="7"/>
      <c r="Z461" s="7"/>
      <c r="AI461" s="7"/>
      <c r="AJ461" s="7"/>
    </row>
    <row r="462" spans="5:36" x14ac:dyDescent="0.2">
      <c r="E462" s="7"/>
      <c r="F462" s="7"/>
      <c r="P462" s="7"/>
      <c r="Q462" s="7"/>
      <c r="Y462" s="7"/>
      <c r="Z462" s="7"/>
      <c r="AI462" s="7"/>
      <c r="AJ462" s="7"/>
    </row>
    <row r="463" spans="5:36" x14ac:dyDescent="0.2">
      <c r="E463" s="7"/>
      <c r="F463" s="7"/>
      <c r="P463" s="7"/>
      <c r="Q463" s="7"/>
      <c r="Y463" s="7"/>
      <c r="Z463" s="7"/>
      <c r="AI463" s="7"/>
      <c r="AJ463" s="7"/>
    </row>
    <row r="464" spans="5:36" x14ac:dyDescent="0.2">
      <c r="E464" s="7"/>
      <c r="F464" s="7"/>
      <c r="P464" s="7"/>
      <c r="Q464" s="7"/>
      <c r="Y464" s="7"/>
      <c r="Z464" s="7"/>
      <c r="AI464" s="7"/>
      <c r="AJ464" s="7"/>
    </row>
    <row r="465" spans="5:36" x14ac:dyDescent="0.2">
      <c r="E465" s="7"/>
      <c r="F465" s="7"/>
      <c r="P465" s="7"/>
      <c r="Q465" s="7"/>
      <c r="Y465" s="7"/>
      <c r="Z465" s="7"/>
      <c r="AI465" s="7"/>
      <c r="AJ465" s="7"/>
    </row>
    <row r="466" spans="5:36" x14ac:dyDescent="0.2">
      <c r="E466" s="7"/>
      <c r="F466" s="7"/>
      <c r="P466" s="7"/>
      <c r="Q466" s="7"/>
      <c r="Y466" s="7"/>
      <c r="Z466" s="7"/>
      <c r="AI466" s="7"/>
      <c r="AJ466" s="7"/>
    </row>
    <row r="467" spans="5:36" x14ac:dyDescent="0.2">
      <c r="E467" s="7"/>
      <c r="F467" s="7"/>
      <c r="P467" s="7"/>
      <c r="Q467" s="7"/>
      <c r="Y467" s="7"/>
      <c r="Z467" s="7"/>
      <c r="AI467" s="7"/>
      <c r="AJ467" s="7"/>
    </row>
    <row r="468" spans="5:36" x14ac:dyDescent="0.2">
      <c r="E468" s="7"/>
      <c r="F468" s="7"/>
      <c r="P468" s="7"/>
      <c r="Q468" s="7"/>
      <c r="Y468" s="7"/>
      <c r="Z468" s="7"/>
      <c r="AI468" s="7"/>
      <c r="AJ468" s="7"/>
    </row>
    <row r="469" spans="5:36" x14ac:dyDescent="0.2">
      <c r="E469" s="7"/>
      <c r="F469" s="7"/>
      <c r="P469" s="7"/>
      <c r="Q469" s="7"/>
      <c r="Y469" s="7"/>
      <c r="Z469" s="7"/>
      <c r="AI469" s="7"/>
      <c r="AJ469" s="7"/>
    </row>
    <row r="470" spans="5:36" x14ac:dyDescent="0.2">
      <c r="E470" s="7"/>
      <c r="F470" s="7"/>
      <c r="P470" s="7"/>
      <c r="Q470" s="7"/>
      <c r="Y470" s="7"/>
      <c r="Z470" s="7"/>
      <c r="AI470" s="7"/>
      <c r="AJ470" s="7"/>
    </row>
    <row r="471" spans="5:36" x14ac:dyDescent="0.2">
      <c r="E471" s="7"/>
      <c r="F471" s="7"/>
      <c r="P471" s="7"/>
      <c r="Q471" s="7"/>
      <c r="Y471" s="7"/>
      <c r="Z471" s="7"/>
      <c r="AI471" s="7"/>
      <c r="AJ471" s="7"/>
    </row>
    <row r="472" spans="5:36" x14ac:dyDescent="0.2">
      <c r="E472" s="7"/>
      <c r="F472" s="7"/>
      <c r="P472" s="7"/>
      <c r="Q472" s="7"/>
      <c r="Y472" s="7"/>
      <c r="Z472" s="7"/>
      <c r="AI472" s="7"/>
      <c r="AJ472" s="7"/>
    </row>
    <row r="473" spans="5:36" x14ac:dyDescent="0.2">
      <c r="E473" s="7"/>
      <c r="F473" s="7"/>
      <c r="P473" s="7"/>
      <c r="Q473" s="7"/>
      <c r="Y473" s="7"/>
      <c r="Z473" s="7"/>
      <c r="AI473" s="7"/>
      <c r="AJ473" s="7"/>
    </row>
    <row r="474" spans="5:36" x14ac:dyDescent="0.2">
      <c r="E474" s="7"/>
      <c r="F474" s="7"/>
      <c r="P474" s="7"/>
      <c r="Q474" s="7"/>
      <c r="Y474" s="7"/>
      <c r="Z474" s="7"/>
      <c r="AI474" s="7"/>
      <c r="AJ474" s="7"/>
    </row>
    <row r="475" spans="5:36" x14ac:dyDescent="0.2">
      <c r="E475" s="7"/>
      <c r="F475" s="7"/>
      <c r="P475" s="7"/>
      <c r="Q475" s="7"/>
      <c r="Y475" s="7"/>
      <c r="Z475" s="7"/>
      <c r="AI475" s="7"/>
      <c r="AJ475" s="7"/>
    </row>
    <row r="476" spans="5:36" x14ac:dyDescent="0.2">
      <c r="E476" s="7"/>
      <c r="F476" s="7"/>
      <c r="P476" s="7"/>
      <c r="Q476" s="7"/>
      <c r="Y476" s="7"/>
      <c r="Z476" s="7"/>
      <c r="AI476" s="7"/>
      <c r="AJ476" s="7"/>
    </row>
    <row r="477" spans="5:36" x14ac:dyDescent="0.2">
      <c r="E477" s="7"/>
      <c r="F477" s="7"/>
      <c r="P477" s="7"/>
      <c r="Q477" s="7"/>
      <c r="Y477" s="7"/>
      <c r="Z477" s="7"/>
      <c r="AI477" s="7"/>
      <c r="AJ477" s="7"/>
    </row>
    <row r="478" spans="5:36" x14ac:dyDescent="0.2">
      <c r="E478" s="7"/>
      <c r="F478" s="7"/>
      <c r="P478" s="7"/>
      <c r="Q478" s="7"/>
      <c r="Y478" s="7"/>
      <c r="Z478" s="7"/>
      <c r="AI478" s="7"/>
      <c r="AJ478" s="7"/>
    </row>
    <row r="479" spans="5:36" x14ac:dyDescent="0.2">
      <c r="E479" s="7"/>
      <c r="F479" s="7"/>
      <c r="P479" s="7"/>
      <c r="Q479" s="7"/>
      <c r="Y479" s="7"/>
      <c r="Z479" s="7"/>
      <c r="AI479" s="7"/>
      <c r="AJ479" s="7"/>
    </row>
    <row r="480" spans="5:36" x14ac:dyDescent="0.2">
      <c r="E480" s="7"/>
      <c r="F480" s="7"/>
      <c r="P480" s="7"/>
      <c r="Q480" s="7"/>
      <c r="Y480" s="7"/>
      <c r="Z480" s="7"/>
      <c r="AI480" s="7"/>
      <c r="AJ480" s="7"/>
    </row>
    <row r="481" spans="5:36" x14ac:dyDescent="0.2">
      <c r="E481" s="7"/>
      <c r="F481" s="7"/>
      <c r="P481" s="7"/>
      <c r="Q481" s="7"/>
      <c r="Y481" s="7"/>
      <c r="Z481" s="7"/>
      <c r="AI481" s="7"/>
      <c r="AJ481" s="7"/>
    </row>
    <row r="482" spans="5:36" x14ac:dyDescent="0.2">
      <c r="E482" s="7"/>
      <c r="F482" s="7"/>
      <c r="P482" s="7"/>
      <c r="Q482" s="7"/>
      <c r="Y482" s="7"/>
      <c r="Z482" s="7"/>
      <c r="AI482" s="7"/>
      <c r="AJ482" s="7"/>
    </row>
    <row r="483" spans="5:36" x14ac:dyDescent="0.2">
      <c r="E483" s="7"/>
      <c r="F483" s="7"/>
      <c r="P483" s="7"/>
      <c r="Q483" s="7"/>
      <c r="Y483" s="7"/>
      <c r="Z483" s="7"/>
      <c r="AI483" s="7"/>
      <c r="AJ483" s="7"/>
    </row>
    <row r="484" spans="5:36" x14ac:dyDescent="0.2">
      <c r="E484" s="7"/>
      <c r="F484" s="7"/>
      <c r="P484" s="7"/>
      <c r="Q484" s="7"/>
      <c r="Y484" s="7"/>
      <c r="Z484" s="7"/>
      <c r="AI484" s="7"/>
      <c r="AJ484" s="7"/>
    </row>
    <row r="485" spans="5:36" x14ac:dyDescent="0.2">
      <c r="E485" s="7"/>
      <c r="F485" s="7"/>
      <c r="P485" s="7"/>
      <c r="Q485" s="7"/>
      <c r="Y485" s="7"/>
      <c r="Z485" s="7"/>
      <c r="AI485" s="7"/>
      <c r="AJ485" s="7"/>
    </row>
    <row r="486" spans="5:36" x14ac:dyDescent="0.2">
      <c r="E486" s="7"/>
      <c r="F486" s="7"/>
      <c r="P486" s="7"/>
      <c r="Q486" s="7"/>
      <c r="Y486" s="7"/>
      <c r="Z486" s="7"/>
      <c r="AI486" s="7"/>
      <c r="AJ486" s="7"/>
    </row>
    <row r="487" spans="5:36" x14ac:dyDescent="0.2">
      <c r="E487" s="7"/>
      <c r="F487" s="7"/>
      <c r="P487" s="7"/>
      <c r="Q487" s="7"/>
      <c r="Y487" s="7"/>
      <c r="Z487" s="7"/>
      <c r="AI487" s="7"/>
      <c r="AJ487" s="7"/>
    </row>
    <row r="488" spans="5:36" x14ac:dyDescent="0.2">
      <c r="E488" s="7"/>
      <c r="F488" s="7"/>
      <c r="P488" s="7"/>
      <c r="Q488" s="7"/>
      <c r="Y488" s="7"/>
      <c r="Z488" s="7"/>
      <c r="AI488" s="7"/>
      <c r="AJ488" s="7"/>
    </row>
    <row r="489" spans="5:36" x14ac:dyDescent="0.2">
      <c r="E489" s="7"/>
      <c r="F489" s="7"/>
      <c r="P489" s="7"/>
      <c r="Q489" s="7"/>
      <c r="Y489" s="7"/>
      <c r="Z489" s="7"/>
      <c r="AI489" s="7"/>
      <c r="AJ489" s="7"/>
    </row>
    <row r="490" spans="5:36" x14ac:dyDescent="0.2">
      <c r="E490" s="7"/>
      <c r="F490" s="7"/>
      <c r="P490" s="7"/>
      <c r="Q490" s="7"/>
      <c r="Y490" s="7"/>
      <c r="Z490" s="7"/>
      <c r="AI490" s="7"/>
      <c r="AJ490" s="7"/>
    </row>
    <row r="491" spans="5:36" x14ac:dyDescent="0.2">
      <c r="E491" s="7"/>
      <c r="F491" s="7"/>
      <c r="P491" s="7"/>
      <c r="Q491" s="7"/>
      <c r="Y491" s="7"/>
      <c r="Z491" s="7"/>
      <c r="AI491" s="7"/>
      <c r="AJ491" s="7"/>
    </row>
    <row r="492" spans="5:36" x14ac:dyDescent="0.2">
      <c r="E492" s="7"/>
      <c r="F492" s="7"/>
      <c r="P492" s="7"/>
      <c r="Q492" s="7"/>
      <c r="Y492" s="7"/>
      <c r="Z492" s="7"/>
      <c r="AI492" s="7"/>
      <c r="AJ492" s="7"/>
    </row>
    <row r="493" spans="5:36" x14ac:dyDescent="0.2">
      <c r="E493" s="7"/>
      <c r="F493" s="7"/>
      <c r="P493" s="7"/>
      <c r="Q493" s="7"/>
      <c r="Y493" s="7"/>
      <c r="Z493" s="7"/>
      <c r="AI493" s="7"/>
      <c r="AJ493" s="7"/>
    </row>
    <row r="494" spans="5:36" x14ac:dyDescent="0.2">
      <c r="E494" s="7"/>
      <c r="F494" s="7"/>
      <c r="P494" s="7"/>
      <c r="Q494" s="7"/>
      <c r="Y494" s="7"/>
      <c r="Z494" s="7"/>
      <c r="AI494" s="7"/>
      <c r="AJ494" s="7"/>
    </row>
    <row r="495" spans="5:36" x14ac:dyDescent="0.2">
      <c r="E495" s="7"/>
      <c r="F495" s="7"/>
      <c r="P495" s="7"/>
      <c r="Q495" s="7"/>
      <c r="Y495" s="7"/>
      <c r="Z495" s="7"/>
      <c r="AI495" s="7"/>
      <c r="AJ495" s="7"/>
    </row>
    <row r="496" spans="5:36" x14ac:dyDescent="0.2">
      <c r="E496" s="7"/>
      <c r="F496" s="7"/>
      <c r="P496" s="7"/>
      <c r="Q496" s="7"/>
      <c r="Y496" s="7"/>
      <c r="Z496" s="7"/>
      <c r="AI496" s="7"/>
      <c r="AJ496" s="7"/>
    </row>
    <row r="497" spans="5:36" x14ac:dyDescent="0.2">
      <c r="E497" s="7"/>
      <c r="F497" s="7"/>
      <c r="P497" s="7"/>
      <c r="Q497" s="7"/>
      <c r="Y497" s="7"/>
      <c r="Z497" s="7"/>
      <c r="AI497" s="7"/>
      <c r="AJ497" s="7"/>
    </row>
    <row r="498" spans="5:36" x14ac:dyDescent="0.2">
      <c r="E498" s="7"/>
      <c r="F498" s="7"/>
      <c r="P498" s="7"/>
      <c r="Q498" s="7"/>
      <c r="Y498" s="7"/>
      <c r="Z498" s="7"/>
      <c r="AI498" s="7"/>
      <c r="AJ498" s="7"/>
    </row>
    <row r="499" spans="5:36" x14ac:dyDescent="0.2">
      <c r="E499" s="7"/>
      <c r="F499" s="7"/>
      <c r="P499" s="7"/>
      <c r="Q499" s="7"/>
      <c r="Y499" s="7"/>
      <c r="Z499" s="7"/>
      <c r="AI499" s="7"/>
      <c r="AJ499" s="7"/>
    </row>
    <row r="500" spans="5:36" x14ac:dyDescent="0.2">
      <c r="E500" s="7"/>
      <c r="F500" s="7"/>
      <c r="P500" s="7"/>
      <c r="Q500" s="7"/>
      <c r="Y500" s="7"/>
      <c r="Z500" s="7"/>
      <c r="AI500" s="7"/>
      <c r="AJ500" s="7"/>
    </row>
    <row r="501" spans="5:36" x14ac:dyDescent="0.2">
      <c r="E501" s="7"/>
      <c r="F501" s="7"/>
      <c r="P501" s="7"/>
      <c r="Q501" s="7"/>
      <c r="Y501" s="7"/>
      <c r="Z501" s="7"/>
      <c r="AI501" s="7"/>
      <c r="AJ501" s="7"/>
    </row>
    <row r="502" spans="5:36" x14ac:dyDescent="0.2">
      <c r="E502" s="7"/>
      <c r="F502" s="7"/>
      <c r="P502" s="7"/>
      <c r="Q502" s="7"/>
      <c r="Y502" s="7"/>
      <c r="Z502" s="7"/>
      <c r="AI502" s="7"/>
      <c r="AJ502" s="7"/>
    </row>
    <row r="503" spans="5:36" x14ac:dyDescent="0.2">
      <c r="E503" s="7"/>
      <c r="F503" s="7"/>
      <c r="P503" s="7"/>
      <c r="Q503" s="7"/>
      <c r="Y503" s="7"/>
      <c r="Z503" s="7"/>
      <c r="AI503" s="7"/>
      <c r="AJ503" s="7"/>
    </row>
    <row r="504" spans="5:36" x14ac:dyDescent="0.2">
      <c r="E504" s="7"/>
      <c r="F504" s="7"/>
      <c r="P504" s="7"/>
      <c r="Q504" s="7"/>
      <c r="Y504" s="7"/>
      <c r="Z504" s="7"/>
      <c r="AI504" s="7"/>
      <c r="AJ504" s="7"/>
    </row>
    <row r="505" spans="5:36" x14ac:dyDescent="0.2">
      <c r="E505" s="7"/>
      <c r="F505" s="7"/>
      <c r="P505" s="7"/>
      <c r="Q505" s="7"/>
      <c r="Y505" s="7"/>
      <c r="Z505" s="7"/>
      <c r="AI505" s="7"/>
      <c r="AJ505" s="7"/>
    </row>
    <row r="506" spans="5:36" x14ac:dyDescent="0.2">
      <c r="E506" s="7"/>
      <c r="F506" s="7"/>
      <c r="P506" s="7"/>
      <c r="Q506" s="7"/>
      <c r="Y506" s="7"/>
      <c r="Z506" s="7"/>
      <c r="AI506" s="7"/>
      <c r="AJ506" s="7"/>
    </row>
    <row r="507" spans="5:36" x14ac:dyDescent="0.2">
      <c r="E507" s="7"/>
      <c r="F507" s="7"/>
      <c r="P507" s="7"/>
      <c r="Q507" s="7"/>
      <c r="Y507" s="7"/>
      <c r="Z507" s="7"/>
      <c r="AI507" s="7"/>
      <c r="AJ507" s="7"/>
    </row>
    <row r="508" spans="5:36" x14ac:dyDescent="0.2">
      <c r="E508" s="7"/>
      <c r="F508" s="7"/>
      <c r="P508" s="7"/>
      <c r="Q508" s="7"/>
      <c r="Y508" s="7"/>
      <c r="Z508" s="7"/>
      <c r="AI508" s="7"/>
      <c r="AJ508" s="7"/>
    </row>
    <row r="509" spans="5:36" x14ac:dyDescent="0.2">
      <c r="E509" s="7"/>
      <c r="F509" s="7"/>
      <c r="P509" s="7"/>
      <c r="Q509" s="7"/>
      <c r="Y509" s="7"/>
      <c r="Z509" s="7"/>
      <c r="AI509" s="7"/>
      <c r="AJ509" s="7"/>
    </row>
    <row r="510" spans="5:36" x14ac:dyDescent="0.2">
      <c r="E510" s="7"/>
      <c r="F510" s="7"/>
      <c r="P510" s="7"/>
      <c r="Q510" s="7"/>
      <c r="Y510" s="7"/>
      <c r="Z510" s="7"/>
      <c r="AI510" s="7"/>
      <c r="AJ510" s="7"/>
    </row>
    <row r="511" spans="5:36" x14ac:dyDescent="0.2">
      <c r="E511" s="7"/>
      <c r="F511" s="7"/>
      <c r="P511" s="7"/>
      <c r="Q511" s="7"/>
      <c r="Y511" s="7"/>
      <c r="Z511" s="7"/>
      <c r="AI511" s="7"/>
      <c r="AJ511" s="7"/>
    </row>
    <row r="512" spans="5:36" x14ac:dyDescent="0.2">
      <c r="E512" s="7"/>
      <c r="F512" s="7"/>
      <c r="P512" s="7"/>
      <c r="Q512" s="7"/>
      <c r="Y512" s="7"/>
      <c r="Z512" s="7"/>
      <c r="AI512" s="7"/>
      <c r="AJ512" s="7"/>
    </row>
    <row r="513" spans="5:36" x14ac:dyDescent="0.2">
      <c r="E513" s="7"/>
      <c r="F513" s="7"/>
      <c r="P513" s="7"/>
      <c r="Q513" s="7"/>
      <c r="Y513" s="7"/>
      <c r="Z513" s="7"/>
      <c r="AI513" s="7"/>
      <c r="AJ513" s="7"/>
    </row>
    <row r="514" spans="5:36" x14ac:dyDescent="0.2">
      <c r="E514" s="7"/>
      <c r="F514" s="7"/>
      <c r="P514" s="7"/>
      <c r="Q514" s="7"/>
      <c r="Y514" s="7"/>
      <c r="Z514" s="7"/>
      <c r="AI514" s="7"/>
      <c r="AJ514" s="7"/>
    </row>
    <row r="515" spans="5:36" x14ac:dyDescent="0.2">
      <c r="E515" s="7"/>
      <c r="F515" s="7"/>
      <c r="P515" s="7"/>
      <c r="Q515" s="7"/>
      <c r="Y515" s="7"/>
      <c r="Z515" s="7"/>
      <c r="AI515" s="7"/>
      <c r="AJ515" s="7"/>
    </row>
    <row r="516" spans="5:36" x14ac:dyDescent="0.2">
      <c r="E516" s="7"/>
      <c r="F516" s="7"/>
      <c r="P516" s="7"/>
      <c r="Q516" s="7"/>
      <c r="Y516" s="7"/>
      <c r="Z516" s="7"/>
      <c r="AI516" s="7"/>
      <c r="AJ516" s="7"/>
    </row>
    <row r="517" spans="5:36" x14ac:dyDescent="0.2">
      <c r="E517" s="7"/>
      <c r="F517" s="7"/>
      <c r="P517" s="7"/>
      <c r="Q517" s="7"/>
      <c r="Y517" s="7"/>
      <c r="Z517" s="7"/>
      <c r="AI517" s="7"/>
      <c r="AJ517" s="7"/>
    </row>
    <row r="518" spans="5:36" x14ac:dyDescent="0.2">
      <c r="E518" s="7"/>
      <c r="F518" s="7"/>
      <c r="P518" s="7"/>
      <c r="Q518" s="7"/>
      <c r="Y518" s="7"/>
      <c r="Z518" s="7"/>
      <c r="AI518" s="7"/>
      <c r="AJ518" s="7"/>
    </row>
    <row r="519" spans="5:36" x14ac:dyDescent="0.2">
      <c r="E519" s="7"/>
      <c r="F519" s="7"/>
      <c r="P519" s="7"/>
      <c r="Q519" s="7"/>
      <c r="Y519" s="7"/>
      <c r="Z519" s="7"/>
      <c r="AI519" s="7"/>
      <c r="AJ519" s="7"/>
    </row>
    <row r="520" spans="5:36" x14ac:dyDescent="0.2">
      <c r="E520" s="7"/>
      <c r="F520" s="7"/>
      <c r="P520" s="7"/>
      <c r="Q520" s="7"/>
      <c r="Y520" s="7"/>
      <c r="Z520" s="7"/>
      <c r="AI520" s="7"/>
      <c r="AJ520" s="7"/>
    </row>
    <row r="521" spans="5:36" x14ac:dyDescent="0.2">
      <c r="E521" s="7"/>
      <c r="F521" s="7"/>
      <c r="P521" s="7"/>
      <c r="Q521" s="7"/>
      <c r="Y521" s="7"/>
      <c r="Z521" s="7"/>
      <c r="AI521" s="7"/>
      <c r="AJ521" s="7"/>
    </row>
    <row r="522" spans="5:36" x14ac:dyDescent="0.2">
      <c r="E522" s="7"/>
      <c r="F522" s="7"/>
      <c r="P522" s="7"/>
      <c r="Q522" s="7"/>
      <c r="Y522" s="7"/>
      <c r="Z522" s="7"/>
      <c r="AI522" s="7"/>
      <c r="AJ522" s="7"/>
    </row>
    <row r="523" spans="5:36" x14ac:dyDescent="0.2">
      <c r="E523" s="7"/>
      <c r="F523" s="7"/>
      <c r="P523" s="7"/>
      <c r="Q523" s="7"/>
      <c r="Y523" s="7"/>
      <c r="Z523" s="7"/>
      <c r="AI523" s="7"/>
      <c r="AJ523" s="7"/>
    </row>
    <row r="524" spans="5:36" x14ac:dyDescent="0.2">
      <c r="E524" s="7"/>
      <c r="F524" s="7"/>
      <c r="P524" s="7"/>
      <c r="Q524" s="7"/>
      <c r="Y524" s="7"/>
      <c r="Z524" s="7"/>
      <c r="AI524" s="7"/>
      <c r="AJ524" s="7"/>
    </row>
    <row r="525" spans="5:36" x14ac:dyDescent="0.2">
      <c r="E525" s="7"/>
      <c r="F525" s="7"/>
      <c r="P525" s="7"/>
      <c r="Q525" s="7"/>
      <c r="Y525" s="7"/>
      <c r="Z525" s="7"/>
      <c r="AI525" s="7"/>
      <c r="AJ525" s="7"/>
    </row>
    <row r="526" spans="5:36" x14ac:dyDescent="0.2">
      <c r="E526" s="7"/>
      <c r="F526" s="7"/>
      <c r="P526" s="7"/>
      <c r="Q526" s="7"/>
      <c r="Y526" s="7"/>
      <c r="Z526" s="7"/>
      <c r="AI526" s="7"/>
      <c r="AJ526" s="7"/>
    </row>
    <row r="527" spans="5:36" x14ac:dyDescent="0.2">
      <c r="E527" s="7"/>
      <c r="F527" s="7"/>
      <c r="P527" s="7"/>
      <c r="Q527" s="7"/>
      <c r="Y527" s="7"/>
      <c r="Z527" s="7"/>
      <c r="AI527" s="7"/>
      <c r="AJ527" s="7"/>
    </row>
    <row r="528" spans="5:36" x14ac:dyDescent="0.2">
      <c r="E528" s="7"/>
      <c r="F528" s="7"/>
      <c r="P528" s="7"/>
      <c r="Q528" s="7"/>
      <c r="Y528" s="7"/>
      <c r="Z528" s="7"/>
      <c r="AI528" s="7"/>
      <c r="AJ528" s="7"/>
    </row>
    <row r="529" spans="5:36" x14ac:dyDescent="0.2">
      <c r="E529" s="7"/>
      <c r="F529" s="7"/>
      <c r="P529" s="7"/>
      <c r="Q529" s="7"/>
      <c r="Y529" s="7"/>
      <c r="Z529" s="7"/>
      <c r="AI529" s="7"/>
      <c r="AJ529" s="7"/>
    </row>
    <row r="530" spans="5:36" x14ac:dyDescent="0.2">
      <c r="E530" s="7"/>
      <c r="F530" s="7"/>
      <c r="P530" s="7"/>
      <c r="Q530" s="7"/>
      <c r="Y530" s="7"/>
      <c r="Z530" s="7"/>
      <c r="AI530" s="7"/>
      <c r="AJ530" s="7"/>
    </row>
    <row r="531" spans="5:36" x14ac:dyDescent="0.2">
      <c r="E531" s="7"/>
      <c r="F531" s="7"/>
      <c r="P531" s="7"/>
      <c r="Q531" s="7"/>
      <c r="Y531" s="7"/>
      <c r="Z531" s="7"/>
      <c r="AI531" s="7"/>
      <c r="AJ531" s="7"/>
    </row>
    <row r="532" spans="5:36" x14ac:dyDescent="0.2">
      <c r="E532" s="7"/>
      <c r="F532" s="7"/>
      <c r="P532" s="7"/>
      <c r="Q532" s="7"/>
      <c r="Y532" s="7"/>
      <c r="Z532" s="7"/>
      <c r="AI532" s="7"/>
      <c r="AJ532" s="7"/>
    </row>
    <row r="533" spans="5:36" x14ac:dyDescent="0.2">
      <c r="E533" s="7"/>
      <c r="F533" s="7"/>
      <c r="P533" s="7"/>
      <c r="Q533" s="7"/>
      <c r="Y533" s="7"/>
      <c r="Z533" s="7"/>
      <c r="AI533" s="7"/>
      <c r="AJ533" s="7"/>
    </row>
    <row r="534" spans="5:36" x14ac:dyDescent="0.2">
      <c r="E534" s="7"/>
      <c r="F534" s="7"/>
      <c r="P534" s="7"/>
      <c r="Q534" s="7"/>
      <c r="Y534" s="7"/>
      <c r="Z534" s="7"/>
      <c r="AI534" s="7"/>
      <c r="AJ534" s="7"/>
    </row>
    <row r="535" spans="5:36" x14ac:dyDescent="0.2">
      <c r="E535" s="7"/>
      <c r="F535" s="7"/>
      <c r="P535" s="7"/>
      <c r="Q535" s="7"/>
      <c r="Y535" s="7"/>
      <c r="Z535" s="7"/>
      <c r="AI535" s="7"/>
      <c r="AJ535" s="7"/>
    </row>
    <row r="536" spans="5:36" x14ac:dyDescent="0.2">
      <c r="E536" s="7"/>
      <c r="F536" s="7"/>
      <c r="P536" s="7"/>
      <c r="Q536" s="7"/>
      <c r="Y536" s="7"/>
      <c r="Z536" s="7"/>
      <c r="AI536" s="7"/>
      <c r="AJ536" s="7"/>
    </row>
    <row r="537" spans="5:36" x14ac:dyDescent="0.2">
      <c r="E537" s="7"/>
      <c r="F537" s="7"/>
      <c r="P537" s="7"/>
      <c r="Q537" s="7"/>
      <c r="Y537" s="7"/>
      <c r="Z537" s="7"/>
      <c r="AI537" s="7"/>
      <c r="AJ537" s="7"/>
    </row>
    <row r="538" spans="5:36" x14ac:dyDescent="0.2">
      <c r="E538" s="7"/>
      <c r="F538" s="7"/>
      <c r="P538" s="7"/>
      <c r="Q538" s="7"/>
      <c r="Y538" s="7"/>
      <c r="Z538" s="7"/>
      <c r="AI538" s="7"/>
      <c r="AJ538" s="7"/>
    </row>
    <row r="539" spans="5:36" x14ac:dyDescent="0.2">
      <c r="E539" s="7"/>
      <c r="F539" s="7"/>
      <c r="P539" s="7"/>
      <c r="Q539" s="7"/>
      <c r="Y539" s="7"/>
      <c r="Z539" s="7"/>
      <c r="AI539" s="7"/>
      <c r="AJ539" s="7"/>
    </row>
    <row r="540" spans="5:36" x14ac:dyDescent="0.2">
      <c r="E540" s="7"/>
      <c r="F540" s="7"/>
      <c r="P540" s="7"/>
      <c r="Q540" s="7"/>
      <c r="Y540" s="7"/>
      <c r="Z540" s="7"/>
      <c r="AI540" s="7"/>
      <c r="AJ540" s="7"/>
    </row>
    <row r="541" spans="5:36" x14ac:dyDescent="0.2">
      <c r="E541" s="7"/>
      <c r="F541" s="7"/>
      <c r="P541" s="7"/>
      <c r="Q541" s="7"/>
      <c r="Y541" s="7"/>
      <c r="Z541" s="7"/>
      <c r="AI541" s="7"/>
      <c r="AJ541" s="7"/>
    </row>
    <row r="542" spans="5:36" x14ac:dyDescent="0.2">
      <c r="E542" s="7"/>
      <c r="F542" s="7"/>
      <c r="P542" s="7"/>
      <c r="Q542" s="7"/>
      <c r="Y542" s="7"/>
      <c r="Z542" s="7"/>
      <c r="AI542" s="7"/>
      <c r="AJ542" s="7"/>
    </row>
    <row r="543" spans="5:36" x14ac:dyDescent="0.2">
      <c r="E543" s="7"/>
      <c r="F543" s="7"/>
      <c r="P543" s="7"/>
      <c r="Q543" s="7"/>
      <c r="Y543" s="7"/>
      <c r="Z543" s="7"/>
      <c r="AI543" s="7"/>
      <c r="AJ543" s="7"/>
    </row>
    <row r="544" spans="5:36" x14ac:dyDescent="0.2">
      <c r="E544" s="7"/>
      <c r="F544" s="7"/>
      <c r="P544" s="7"/>
      <c r="Q544" s="7"/>
      <c r="Y544" s="7"/>
      <c r="Z544" s="7"/>
      <c r="AI544" s="7"/>
      <c r="AJ544" s="7"/>
    </row>
    <row r="545" spans="5:36" x14ac:dyDescent="0.2">
      <c r="E545" s="7"/>
      <c r="F545" s="7"/>
      <c r="P545" s="7"/>
      <c r="Q545" s="7"/>
      <c r="Y545" s="7"/>
      <c r="Z545" s="7"/>
      <c r="AI545" s="7"/>
      <c r="AJ545" s="7"/>
    </row>
    <row r="546" spans="5:36" x14ac:dyDescent="0.2">
      <c r="E546" s="7"/>
      <c r="F546" s="7"/>
      <c r="P546" s="7"/>
      <c r="Q546" s="7"/>
      <c r="Y546" s="7"/>
      <c r="Z546" s="7"/>
      <c r="AI546" s="7"/>
      <c r="AJ546" s="7"/>
    </row>
    <row r="547" spans="5:36" x14ac:dyDescent="0.2">
      <c r="E547" s="7"/>
      <c r="F547" s="7"/>
      <c r="P547" s="7"/>
      <c r="Q547" s="7"/>
      <c r="Y547" s="7"/>
      <c r="Z547" s="7"/>
      <c r="AI547" s="7"/>
      <c r="AJ547" s="7"/>
    </row>
    <row r="548" spans="5:36" x14ac:dyDescent="0.2">
      <c r="E548" s="7"/>
      <c r="F548" s="7"/>
      <c r="P548" s="7"/>
      <c r="Q548" s="7"/>
      <c r="Y548" s="7"/>
      <c r="Z548" s="7"/>
      <c r="AI548" s="7"/>
      <c r="AJ548" s="7"/>
    </row>
    <row r="549" spans="5:36" x14ac:dyDescent="0.2">
      <c r="E549" s="7"/>
      <c r="F549" s="7"/>
      <c r="P549" s="7"/>
      <c r="Q549" s="7"/>
      <c r="Y549" s="7"/>
      <c r="Z549" s="7"/>
      <c r="AI549" s="7"/>
      <c r="AJ549" s="7"/>
    </row>
    <row r="550" spans="5:36" x14ac:dyDescent="0.2">
      <c r="E550" s="7"/>
      <c r="F550" s="7"/>
      <c r="P550" s="7"/>
      <c r="Q550" s="7"/>
      <c r="Y550" s="7"/>
      <c r="Z550" s="7"/>
      <c r="AI550" s="7"/>
      <c r="AJ550" s="7"/>
    </row>
    <row r="551" spans="5:36" x14ac:dyDescent="0.2">
      <c r="E551" s="7"/>
      <c r="F551" s="7"/>
      <c r="P551" s="7"/>
      <c r="Q551" s="7"/>
      <c r="Y551" s="7"/>
      <c r="Z551" s="7"/>
      <c r="AI551" s="7"/>
      <c r="AJ551" s="7"/>
    </row>
    <row r="552" spans="5:36" x14ac:dyDescent="0.2">
      <c r="E552" s="7"/>
      <c r="F552" s="7"/>
      <c r="P552" s="7"/>
      <c r="Q552" s="7"/>
      <c r="Y552" s="7"/>
      <c r="Z552" s="7"/>
      <c r="AI552" s="7"/>
      <c r="AJ552" s="7"/>
    </row>
    <row r="553" spans="5:36" x14ac:dyDescent="0.2">
      <c r="E553" s="7"/>
      <c r="F553" s="7"/>
      <c r="P553" s="7"/>
      <c r="Q553" s="7"/>
      <c r="Y553" s="7"/>
      <c r="Z553" s="7"/>
      <c r="AI553" s="7"/>
      <c r="AJ553" s="7"/>
    </row>
    <row r="554" spans="5:36" x14ac:dyDescent="0.2">
      <c r="E554" s="7"/>
      <c r="F554" s="7"/>
      <c r="P554" s="7"/>
      <c r="Q554" s="7"/>
      <c r="Y554" s="7"/>
      <c r="Z554" s="7"/>
      <c r="AI554" s="7"/>
      <c r="AJ554" s="7"/>
    </row>
    <row r="555" spans="5:36" x14ac:dyDescent="0.2">
      <c r="E555" s="7"/>
      <c r="F555" s="7"/>
      <c r="P555" s="7"/>
      <c r="Q555" s="7"/>
      <c r="Y555" s="7"/>
      <c r="Z555" s="7"/>
      <c r="AI555" s="7"/>
      <c r="AJ555" s="7"/>
    </row>
    <row r="556" spans="5:36" x14ac:dyDescent="0.2">
      <c r="E556" s="7"/>
      <c r="F556" s="7"/>
      <c r="P556" s="7"/>
      <c r="Q556" s="7"/>
      <c r="Y556" s="7"/>
      <c r="Z556" s="7"/>
      <c r="AI556" s="7"/>
      <c r="AJ556" s="7"/>
    </row>
    <row r="557" spans="5:36" x14ac:dyDescent="0.2">
      <c r="E557" s="7"/>
      <c r="F557" s="7"/>
      <c r="P557" s="7"/>
      <c r="Q557" s="7"/>
      <c r="Y557" s="7"/>
      <c r="Z557" s="7"/>
      <c r="AI557" s="7"/>
      <c r="AJ557" s="7"/>
    </row>
    <row r="558" spans="5:36" x14ac:dyDescent="0.2">
      <c r="E558" s="7"/>
      <c r="F558" s="7"/>
      <c r="P558" s="7"/>
      <c r="Q558" s="7"/>
      <c r="Y558" s="7"/>
      <c r="Z558" s="7"/>
      <c r="AI558" s="7"/>
      <c r="AJ558" s="7"/>
    </row>
    <row r="559" spans="5:36" x14ac:dyDescent="0.2">
      <c r="E559" s="7"/>
      <c r="F559" s="7"/>
      <c r="P559" s="7"/>
      <c r="Q559" s="7"/>
      <c r="Y559" s="7"/>
      <c r="Z559" s="7"/>
      <c r="AI559" s="7"/>
      <c r="AJ559" s="7"/>
    </row>
    <row r="560" spans="5:36" x14ac:dyDescent="0.2">
      <c r="E560" s="7"/>
      <c r="F560" s="7"/>
      <c r="P560" s="7"/>
      <c r="Q560" s="7"/>
      <c r="Y560" s="7"/>
      <c r="Z560" s="7"/>
      <c r="AI560" s="7"/>
      <c r="AJ560" s="7"/>
    </row>
    <row r="561" spans="5:36" x14ac:dyDescent="0.2">
      <c r="E561" s="7"/>
      <c r="F561" s="7"/>
      <c r="P561" s="7"/>
      <c r="Q561" s="7"/>
      <c r="Y561" s="7"/>
      <c r="Z561" s="7"/>
      <c r="AI561" s="7"/>
      <c r="AJ561" s="7"/>
    </row>
    <row r="562" spans="5:36" x14ac:dyDescent="0.2">
      <c r="E562" s="7"/>
      <c r="F562" s="7"/>
      <c r="P562" s="7"/>
      <c r="Q562" s="7"/>
      <c r="Y562" s="7"/>
      <c r="Z562" s="7"/>
      <c r="AI562" s="7"/>
      <c r="AJ562" s="7"/>
    </row>
    <row r="563" spans="5:36" x14ac:dyDescent="0.2">
      <c r="E563" s="7"/>
      <c r="F563" s="7"/>
      <c r="P563" s="7"/>
      <c r="Q563" s="7"/>
      <c r="Y563" s="7"/>
      <c r="Z563" s="7"/>
      <c r="AI563" s="7"/>
      <c r="AJ563" s="7"/>
    </row>
    <row r="564" spans="5:36" x14ac:dyDescent="0.2">
      <c r="E564" s="7"/>
      <c r="F564" s="7"/>
      <c r="P564" s="7"/>
      <c r="Q564" s="7"/>
      <c r="Y564" s="7"/>
      <c r="Z564" s="7"/>
      <c r="AI564" s="7"/>
      <c r="AJ564" s="7"/>
    </row>
    <row r="565" spans="5:36" x14ac:dyDescent="0.2">
      <c r="E565" s="7"/>
      <c r="F565" s="7"/>
      <c r="P565" s="7"/>
      <c r="Q565" s="7"/>
      <c r="Y565" s="7"/>
      <c r="Z565" s="7"/>
      <c r="AI565" s="7"/>
      <c r="AJ565" s="7"/>
    </row>
    <row r="566" spans="5:36" x14ac:dyDescent="0.2">
      <c r="E566" s="7"/>
      <c r="F566" s="7"/>
      <c r="P566" s="7"/>
      <c r="Q566" s="7"/>
      <c r="Y566" s="7"/>
      <c r="Z566" s="7"/>
      <c r="AI566" s="7"/>
      <c r="AJ566" s="7"/>
    </row>
    <row r="567" spans="5:36" x14ac:dyDescent="0.2">
      <c r="E567" s="7"/>
      <c r="F567" s="7"/>
      <c r="P567" s="7"/>
      <c r="Q567" s="7"/>
      <c r="Y567" s="7"/>
      <c r="Z567" s="7"/>
      <c r="AI567" s="7"/>
      <c r="AJ567" s="7"/>
    </row>
    <row r="568" spans="5:36" x14ac:dyDescent="0.2">
      <c r="E568" s="7"/>
      <c r="F568" s="7"/>
      <c r="P568" s="7"/>
      <c r="Q568" s="7"/>
      <c r="Y568" s="7"/>
      <c r="Z568" s="7"/>
      <c r="AI568" s="7"/>
      <c r="AJ568" s="7"/>
    </row>
    <row r="569" spans="5:36" x14ac:dyDescent="0.2">
      <c r="E569" s="7"/>
      <c r="F569" s="7"/>
      <c r="P569" s="7"/>
      <c r="Q569" s="7"/>
      <c r="Y569" s="7"/>
      <c r="Z569" s="7"/>
      <c r="AI569" s="7"/>
      <c r="AJ569" s="7"/>
    </row>
    <row r="570" spans="5:36" x14ac:dyDescent="0.2">
      <c r="E570" s="7"/>
      <c r="F570" s="7"/>
      <c r="P570" s="7"/>
      <c r="Q570" s="7"/>
      <c r="Y570" s="7"/>
      <c r="Z570" s="7"/>
      <c r="AI570" s="7"/>
      <c r="AJ570" s="7"/>
    </row>
    <row r="571" spans="5:36" x14ac:dyDescent="0.2">
      <c r="E571" s="7"/>
      <c r="F571" s="7"/>
      <c r="P571" s="7"/>
      <c r="Q571" s="7"/>
      <c r="Y571" s="7"/>
      <c r="Z571" s="7"/>
      <c r="AI571" s="7"/>
      <c r="AJ571" s="7"/>
    </row>
    <row r="572" spans="5:36" x14ac:dyDescent="0.2">
      <c r="E572" s="7"/>
      <c r="F572" s="7"/>
      <c r="P572" s="7"/>
      <c r="Q572" s="7"/>
      <c r="Y572" s="7"/>
      <c r="Z572" s="7"/>
      <c r="AI572" s="7"/>
      <c r="AJ572" s="7"/>
    </row>
    <row r="573" spans="5:36" x14ac:dyDescent="0.2">
      <c r="E573" s="7"/>
      <c r="F573" s="7"/>
      <c r="P573" s="7"/>
      <c r="Q573" s="7"/>
      <c r="Y573" s="7"/>
      <c r="Z573" s="7"/>
      <c r="AI573" s="7"/>
      <c r="AJ573" s="7"/>
    </row>
    <row r="574" spans="5:36" x14ac:dyDescent="0.2">
      <c r="E574" s="7"/>
      <c r="F574" s="7"/>
      <c r="P574" s="7"/>
      <c r="Q574" s="7"/>
      <c r="Y574" s="7"/>
      <c r="Z574" s="7"/>
      <c r="AI574" s="7"/>
      <c r="AJ574" s="7"/>
    </row>
    <row r="575" spans="5:36" x14ac:dyDescent="0.2">
      <c r="E575" s="7"/>
      <c r="F575" s="7"/>
      <c r="P575" s="7"/>
      <c r="Q575" s="7"/>
      <c r="Y575" s="7"/>
      <c r="Z575" s="7"/>
      <c r="AI575" s="7"/>
      <c r="AJ575" s="7"/>
    </row>
    <row r="576" spans="5:36" x14ac:dyDescent="0.2">
      <c r="E576" s="7"/>
      <c r="F576" s="7"/>
      <c r="P576" s="7"/>
      <c r="Q576" s="7"/>
      <c r="Y576" s="7"/>
      <c r="Z576" s="7"/>
      <c r="AI576" s="7"/>
      <c r="AJ576" s="7"/>
    </row>
    <row r="577" spans="5:36" x14ac:dyDescent="0.2">
      <c r="E577" s="7"/>
      <c r="F577" s="7"/>
      <c r="P577" s="7"/>
      <c r="Q577" s="7"/>
      <c r="Y577" s="7"/>
      <c r="Z577" s="7"/>
      <c r="AI577" s="7"/>
      <c r="AJ577" s="7"/>
    </row>
    <row r="578" spans="5:36" x14ac:dyDescent="0.2">
      <c r="E578" s="7"/>
      <c r="F578" s="7"/>
      <c r="P578" s="7"/>
      <c r="Q578" s="7"/>
      <c r="Y578" s="7"/>
      <c r="Z578" s="7"/>
      <c r="AI578" s="7"/>
      <c r="AJ578" s="7"/>
    </row>
    <row r="579" spans="5:36" x14ac:dyDescent="0.2">
      <c r="E579" s="7"/>
      <c r="F579" s="7"/>
      <c r="P579" s="7"/>
      <c r="Q579" s="7"/>
      <c r="Y579" s="7"/>
      <c r="Z579" s="7"/>
      <c r="AI579" s="7"/>
      <c r="AJ579" s="7"/>
    </row>
    <row r="580" spans="5:36" x14ac:dyDescent="0.2">
      <c r="E580" s="7"/>
      <c r="F580" s="7"/>
      <c r="P580" s="7"/>
      <c r="Q580" s="7"/>
      <c r="Y580" s="7"/>
      <c r="Z580" s="7"/>
      <c r="AI580" s="7"/>
      <c r="AJ580" s="7"/>
    </row>
    <row r="581" spans="5:36" x14ac:dyDescent="0.2">
      <c r="E581" s="7"/>
      <c r="F581" s="7"/>
      <c r="P581" s="7"/>
      <c r="Q581" s="7"/>
      <c r="Y581" s="7"/>
      <c r="Z581" s="7"/>
      <c r="AI581" s="7"/>
      <c r="AJ581" s="7"/>
    </row>
    <row r="582" spans="5:36" x14ac:dyDescent="0.2">
      <c r="E582" s="7"/>
      <c r="F582" s="7"/>
      <c r="P582" s="7"/>
      <c r="Q582" s="7"/>
      <c r="Y582" s="7"/>
      <c r="Z582" s="7"/>
      <c r="AI582" s="7"/>
      <c r="AJ582" s="7"/>
    </row>
    <row r="583" spans="5:36" x14ac:dyDescent="0.2">
      <c r="E583" s="7"/>
      <c r="F583" s="7"/>
      <c r="P583" s="7"/>
      <c r="Q583" s="7"/>
      <c r="Y583" s="7"/>
      <c r="Z583" s="7"/>
      <c r="AI583" s="7"/>
      <c r="AJ583" s="7"/>
    </row>
    <row r="584" spans="5:36" x14ac:dyDescent="0.2">
      <c r="E584" s="7"/>
      <c r="F584" s="7"/>
      <c r="P584" s="7"/>
      <c r="Q584" s="7"/>
      <c r="Y584" s="7"/>
      <c r="Z584" s="7"/>
      <c r="AI584" s="7"/>
      <c r="AJ584" s="7"/>
    </row>
    <row r="585" spans="5:36" x14ac:dyDescent="0.2">
      <c r="E585" s="7"/>
      <c r="F585" s="7"/>
      <c r="P585" s="7"/>
      <c r="Q585" s="7"/>
      <c r="Y585" s="7"/>
      <c r="Z585" s="7"/>
      <c r="AI585" s="7"/>
      <c r="AJ585" s="7"/>
    </row>
    <row r="586" spans="5:36" x14ac:dyDescent="0.2">
      <c r="E586" s="7"/>
      <c r="F586" s="7"/>
      <c r="P586" s="7"/>
      <c r="Q586" s="7"/>
      <c r="Y586" s="7"/>
      <c r="Z586" s="7"/>
      <c r="AI586" s="7"/>
      <c r="AJ586" s="7"/>
    </row>
    <row r="587" spans="5:36" x14ac:dyDescent="0.2">
      <c r="E587" s="7"/>
      <c r="F587" s="7"/>
      <c r="P587" s="7"/>
      <c r="Q587" s="7"/>
      <c r="Y587" s="7"/>
      <c r="Z587" s="7"/>
      <c r="AI587" s="7"/>
      <c r="AJ587" s="7"/>
    </row>
    <row r="588" spans="5:36" x14ac:dyDescent="0.2">
      <c r="E588" s="7"/>
      <c r="F588" s="7"/>
      <c r="P588" s="7"/>
      <c r="Q588" s="7"/>
      <c r="Y588" s="7"/>
      <c r="Z588" s="7"/>
      <c r="AI588" s="7"/>
      <c r="AJ588" s="7"/>
    </row>
    <row r="589" spans="5:36" x14ac:dyDescent="0.2">
      <c r="E589" s="7"/>
      <c r="F589" s="7"/>
      <c r="P589" s="7"/>
      <c r="Q589" s="7"/>
      <c r="Y589" s="7"/>
      <c r="Z589" s="7"/>
      <c r="AI589" s="7"/>
      <c r="AJ589" s="7"/>
    </row>
    <row r="590" spans="5:36" x14ac:dyDescent="0.2">
      <c r="E590" s="7"/>
      <c r="F590" s="7"/>
      <c r="P590" s="7"/>
      <c r="Q590" s="7"/>
      <c r="Y590" s="7"/>
      <c r="Z590" s="7"/>
      <c r="AI590" s="7"/>
      <c r="AJ590" s="7"/>
    </row>
    <row r="591" spans="5:36" x14ac:dyDescent="0.2">
      <c r="E591" s="7"/>
      <c r="F591" s="7"/>
      <c r="P591" s="7"/>
      <c r="Q591" s="7"/>
      <c r="Y591" s="7"/>
      <c r="Z591" s="7"/>
      <c r="AI591" s="7"/>
      <c r="AJ591" s="7"/>
    </row>
    <row r="592" spans="5:36" x14ac:dyDescent="0.2">
      <c r="E592" s="7"/>
      <c r="F592" s="7"/>
      <c r="P592" s="7"/>
      <c r="Q592" s="7"/>
      <c r="Y592" s="7"/>
      <c r="Z592" s="7"/>
      <c r="AI592" s="7"/>
      <c r="AJ592" s="7"/>
    </row>
    <row r="593" spans="5:36" x14ac:dyDescent="0.2">
      <c r="E593" s="7"/>
      <c r="F593" s="7"/>
      <c r="P593" s="7"/>
      <c r="Q593" s="7"/>
      <c r="Y593" s="7"/>
      <c r="Z593" s="7"/>
      <c r="AI593" s="7"/>
      <c r="AJ593" s="7"/>
    </row>
    <row r="594" spans="5:36" x14ac:dyDescent="0.2">
      <c r="E594" s="7"/>
      <c r="F594" s="7"/>
      <c r="P594" s="7"/>
      <c r="Q594" s="7"/>
      <c r="Y594" s="7"/>
      <c r="Z594" s="7"/>
      <c r="AI594" s="7"/>
      <c r="AJ594" s="7"/>
    </row>
    <row r="595" spans="5:36" x14ac:dyDescent="0.2">
      <c r="E595" s="7"/>
      <c r="F595" s="7"/>
      <c r="P595" s="7"/>
      <c r="Q595" s="7"/>
      <c r="Y595" s="7"/>
      <c r="Z595" s="7"/>
      <c r="AI595" s="7"/>
      <c r="AJ595" s="7"/>
    </row>
    <row r="596" spans="5:36" x14ac:dyDescent="0.2">
      <c r="E596" s="7"/>
      <c r="F596" s="7"/>
      <c r="P596" s="7"/>
      <c r="Q596" s="7"/>
      <c r="Y596" s="7"/>
      <c r="Z596" s="7"/>
      <c r="AI596" s="7"/>
      <c r="AJ596" s="7"/>
    </row>
    <row r="597" spans="5:36" x14ac:dyDescent="0.2">
      <c r="E597" s="7"/>
      <c r="F597" s="7"/>
      <c r="P597" s="7"/>
      <c r="Q597" s="7"/>
      <c r="Y597" s="7"/>
      <c r="Z597" s="7"/>
      <c r="AI597" s="7"/>
      <c r="AJ597" s="7"/>
    </row>
    <row r="598" spans="5:36" x14ac:dyDescent="0.2">
      <c r="E598" s="7"/>
      <c r="F598" s="7"/>
      <c r="P598" s="7"/>
      <c r="Q598" s="7"/>
      <c r="Y598" s="7"/>
      <c r="Z598" s="7"/>
      <c r="AI598" s="7"/>
      <c r="AJ598" s="7"/>
    </row>
    <row r="599" spans="5:36" x14ac:dyDescent="0.2">
      <c r="E599" s="7"/>
      <c r="F599" s="7"/>
      <c r="P599" s="7"/>
      <c r="Q599" s="7"/>
      <c r="Y599" s="7"/>
      <c r="Z599" s="7"/>
      <c r="AI599" s="7"/>
      <c r="AJ599" s="7"/>
    </row>
    <row r="600" spans="5:36" x14ac:dyDescent="0.2">
      <c r="E600" s="7"/>
      <c r="F600" s="7"/>
      <c r="P600" s="7"/>
      <c r="Q600" s="7"/>
      <c r="Y600" s="7"/>
      <c r="Z600" s="7"/>
      <c r="AI600" s="7"/>
      <c r="AJ600" s="7"/>
    </row>
    <row r="601" spans="5:36" x14ac:dyDescent="0.2">
      <c r="E601" s="7"/>
      <c r="F601" s="7"/>
      <c r="P601" s="7"/>
      <c r="Q601" s="7"/>
      <c r="Y601" s="7"/>
      <c r="Z601" s="7"/>
      <c r="AI601" s="7"/>
      <c r="AJ601" s="7"/>
    </row>
    <row r="602" spans="5:36" x14ac:dyDescent="0.2">
      <c r="E602" s="7"/>
      <c r="F602" s="7"/>
      <c r="P602" s="7"/>
      <c r="Q602" s="7"/>
      <c r="Y602" s="7"/>
      <c r="Z602" s="7"/>
      <c r="AI602" s="7"/>
      <c r="AJ602" s="7"/>
    </row>
    <row r="603" spans="5:36" x14ac:dyDescent="0.2">
      <c r="E603" s="7"/>
      <c r="F603" s="7"/>
      <c r="P603" s="7"/>
      <c r="Q603" s="7"/>
      <c r="Y603" s="7"/>
      <c r="Z603" s="7"/>
      <c r="AI603" s="7"/>
      <c r="AJ603" s="7"/>
    </row>
    <row r="604" spans="5:36" x14ac:dyDescent="0.2">
      <c r="E604" s="7"/>
      <c r="F604" s="7"/>
      <c r="P604" s="7"/>
      <c r="Q604" s="7"/>
      <c r="Y604" s="7"/>
      <c r="Z604" s="7"/>
      <c r="AI604" s="7"/>
      <c r="AJ604" s="7"/>
    </row>
    <row r="605" spans="5:36" x14ac:dyDescent="0.2">
      <c r="E605" s="7"/>
      <c r="F605" s="7"/>
      <c r="P605" s="7"/>
      <c r="Q605" s="7"/>
      <c r="Y605" s="7"/>
      <c r="Z605" s="7"/>
      <c r="AI605" s="7"/>
      <c r="AJ605" s="7"/>
    </row>
    <row r="606" spans="5:36" x14ac:dyDescent="0.2">
      <c r="E606" s="7"/>
      <c r="F606" s="7"/>
      <c r="P606" s="7"/>
      <c r="Q606" s="7"/>
      <c r="Y606" s="7"/>
      <c r="Z606" s="7"/>
      <c r="AI606" s="7"/>
      <c r="AJ606" s="7"/>
    </row>
    <row r="607" spans="5:36" x14ac:dyDescent="0.2">
      <c r="E607" s="7"/>
      <c r="F607" s="7"/>
      <c r="P607" s="7"/>
      <c r="Q607" s="7"/>
      <c r="Y607" s="7"/>
      <c r="Z607" s="7"/>
      <c r="AI607" s="7"/>
      <c r="AJ607" s="7"/>
    </row>
    <row r="608" spans="5:36" x14ac:dyDescent="0.2">
      <c r="E608" s="7"/>
      <c r="F608" s="7"/>
      <c r="P608" s="7"/>
      <c r="Q608" s="7"/>
      <c r="Y608" s="7"/>
      <c r="Z608" s="7"/>
      <c r="AI608" s="7"/>
      <c r="AJ608" s="7"/>
    </row>
    <row r="609" spans="5:36" x14ac:dyDescent="0.2">
      <c r="E609" s="7"/>
      <c r="F609" s="7"/>
      <c r="P609" s="7"/>
      <c r="Q609" s="7"/>
      <c r="Y609" s="7"/>
      <c r="Z609" s="7"/>
      <c r="AI609" s="7"/>
      <c r="AJ609" s="7"/>
    </row>
    <row r="610" spans="5:36" x14ac:dyDescent="0.2">
      <c r="E610" s="7"/>
      <c r="F610" s="7"/>
      <c r="P610" s="7"/>
      <c r="Q610" s="7"/>
      <c r="Y610" s="7"/>
      <c r="Z610" s="7"/>
      <c r="AI610" s="7"/>
      <c r="AJ610" s="7"/>
    </row>
    <row r="611" spans="5:36" x14ac:dyDescent="0.2">
      <c r="E611" s="7"/>
      <c r="F611" s="7"/>
      <c r="P611" s="7"/>
      <c r="Q611" s="7"/>
      <c r="Y611" s="7"/>
      <c r="Z611" s="7"/>
      <c r="AI611" s="7"/>
      <c r="AJ611" s="7"/>
    </row>
    <row r="612" spans="5:36" x14ac:dyDescent="0.2">
      <c r="E612" s="7"/>
      <c r="F612" s="7"/>
      <c r="P612" s="7"/>
      <c r="Q612" s="7"/>
      <c r="Y612" s="7"/>
      <c r="Z612" s="7"/>
      <c r="AI612" s="7"/>
      <c r="AJ612" s="7"/>
    </row>
    <row r="613" spans="5:36" x14ac:dyDescent="0.2">
      <c r="E613" s="7"/>
      <c r="F613" s="7"/>
      <c r="P613" s="7"/>
      <c r="Q613" s="7"/>
      <c r="Y613" s="7"/>
      <c r="Z613" s="7"/>
      <c r="AI613" s="7"/>
      <c r="AJ613" s="7"/>
    </row>
    <row r="614" spans="5:36" x14ac:dyDescent="0.2">
      <c r="E614" s="7"/>
      <c r="F614" s="7"/>
      <c r="P614" s="7"/>
      <c r="Q614" s="7"/>
      <c r="Y614" s="7"/>
      <c r="Z614" s="7"/>
      <c r="AI614" s="7"/>
      <c r="AJ614" s="7"/>
    </row>
    <row r="615" spans="5:36" x14ac:dyDescent="0.2">
      <c r="E615" s="7"/>
      <c r="F615" s="7"/>
      <c r="P615" s="7"/>
      <c r="Q615" s="7"/>
      <c r="Y615" s="7"/>
      <c r="Z615" s="7"/>
      <c r="AI615" s="7"/>
      <c r="AJ615" s="7"/>
    </row>
    <row r="616" spans="5:36" x14ac:dyDescent="0.2">
      <c r="E616" s="7"/>
      <c r="F616" s="7"/>
      <c r="P616" s="7"/>
      <c r="Q616" s="7"/>
      <c r="Y616" s="7"/>
      <c r="Z616" s="7"/>
      <c r="AI616" s="7"/>
      <c r="AJ616" s="7"/>
    </row>
    <row r="617" spans="5:36" x14ac:dyDescent="0.2">
      <c r="E617" s="7"/>
      <c r="F617" s="7"/>
      <c r="P617" s="7"/>
      <c r="Q617" s="7"/>
      <c r="Y617" s="7"/>
      <c r="Z617" s="7"/>
      <c r="AI617" s="7"/>
      <c r="AJ617" s="7"/>
    </row>
    <row r="618" spans="5:36" x14ac:dyDescent="0.2">
      <c r="E618" s="7"/>
      <c r="F618" s="7"/>
      <c r="P618" s="7"/>
      <c r="Q618" s="7"/>
      <c r="Y618" s="7"/>
      <c r="Z618" s="7"/>
      <c r="AI618" s="7"/>
      <c r="AJ618" s="7"/>
    </row>
    <row r="619" spans="5:36" x14ac:dyDescent="0.2">
      <c r="E619" s="7"/>
      <c r="F619" s="7"/>
      <c r="P619" s="7"/>
      <c r="Q619" s="7"/>
      <c r="Y619" s="7"/>
      <c r="Z619" s="7"/>
      <c r="AI619" s="7"/>
      <c r="AJ619" s="7"/>
    </row>
    <row r="620" spans="5:36" x14ac:dyDescent="0.2">
      <c r="E620" s="7"/>
      <c r="F620" s="7"/>
      <c r="P620" s="7"/>
      <c r="Q620" s="7"/>
      <c r="Y620" s="7"/>
      <c r="Z620" s="7"/>
      <c r="AI620" s="7"/>
      <c r="AJ620" s="7"/>
    </row>
    <row r="621" spans="5:36" x14ac:dyDescent="0.2">
      <c r="E621" s="7"/>
      <c r="F621" s="7"/>
      <c r="P621" s="7"/>
      <c r="Q621" s="7"/>
      <c r="Y621" s="7"/>
      <c r="Z621" s="7"/>
      <c r="AI621" s="7"/>
      <c r="AJ621" s="7"/>
    </row>
    <row r="622" spans="5:36" x14ac:dyDescent="0.2">
      <c r="E622" s="7"/>
      <c r="F622" s="7"/>
      <c r="P622" s="7"/>
      <c r="Q622" s="7"/>
      <c r="Y622" s="7"/>
      <c r="Z622" s="7"/>
      <c r="AI622" s="7"/>
      <c r="AJ622" s="7"/>
    </row>
    <row r="623" spans="5:36" x14ac:dyDescent="0.2">
      <c r="E623" s="7"/>
      <c r="F623" s="7"/>
      <c r="P623" s="7"/>
      <c r="Q623" s="7"/>
      <c r="Y623" s="7"/>
      <c r="Z623" s="7"/>
      <c r="AI623" s="7"/>
      <c r="AJ623" s="7"/>
    </row>
    <row r="624" spans="5:36" x14ac:dyDescent="0.2">
      <c r="E624" s="7"/>
      <c r="F624" s="7"/>
      <c r="P624" s="7"/>
      <c r="Q624" s="7"/>
      <c r="Y624" s="7"/>
      <c r="Z624" s="7"/>
      <c r="AI624" s="7"/>
      <c r="AJ624" s="7"/>
    </row>
    <row r="625" spans="5:36" x14ac:dyDescent="0.2">
      <c r="E625" s="7"/>
      <c r="F625" s="7"/>
      <c r="P625" s="7"/>
      <c r="Q625" s="7"/>
      <c r="Y625" s="7"/>
      <c r="Z625" s="7"/>
      <c r="AI625" s="7"/>
      <c r="AJ625" s="7"/>
    </row>
    <row r="626" spans="5:36" x14ac:dyDescent="0.2">
      <c r="E626" s="7"/>
      <c r="F626" s="7"/>
      <c r="P626" s="7"/>
      <c r="Q626" s="7"/>
      <c r="Y626" s="7"/>
      <c r="Z626" s="7"/>
      <c r="AI626" s="7"/>
      <c r="AJ626" s="7"/>
    </row>
    <row r="627" spans="5:36" x14ac:dyDescent="0.2">
      <c r="E627" s="7"/>
      <c r="F627" s="7"/>
      <c r="P627" s="7"/>
      <c r="Q627" s="7"/>
      <c r="Y627" s="7"/>
      <c r="Z627" s="7"/>
      <c r="AI627" s="7"/>
      <c r="AJ627" s="7"/>
    </row>
    <row r="628" spans="5:36" x14ac:dyDescent="0.2">
      <c r="E628" s="7"/>
      <c r="F628" s="7"/>
      <c r="P628" s="7"/>
      <c r="Q628" s="7"/>
      <c r="Y628" s="7"/>
      <c r="Z628" s="7"/>
      <c r="AI628" s="7"/>
      <c r="AJ628" s="7"/>
    </row>
    <row r="629" spans="5:36" x14ac:dyDescent="0.2">
      <c r="E629" s="7"/>
      <c r="F629" s="7"/>
      <c r="P629" s="7"/>
      <c r="Q629" s="7"/>
      <c r="Y629" s="7"/>
      <c r="Z629" s="7"/>
      <c r="AI629" s="7"/>
      <c r="AJ629" s="7"/>
    </row>
    <row r="630" spans="5:36" x14ac:dyDescent="0.2">
      <c r="E630" s="7"/>
      <c r="F630" s="7"/>
      <c r="P630" s="7"/>
      <c r="Q630" s="7"/>
      <c r="Y630" s="7"/>
      <c r="Z630" s="7"/>
      <c r="AI630" s="7"/>
      <c r="AJ630" s="7"/>
    </row>
    <row r="631" spans="5:36" x14ac:dyDescent="0.2">
      <c r="E631" s="7"/>
      <c r="F631" s="7"/>
      <c r="P631" s="7"/>
      <c r="Q631" s="7"/>
      <c r="Y631" s="7"/>
      <c r="Z631" s="7"/>
      <c r="AI631" s="7"/>
      <c r="AJ631" s="7"/>
    </row>
    <row r="632" spans="5:36" x14ac:dyDescent="0.2">
      <c r="E632" s="7"/>
      <c r="F632" s="7"/>
      <c r="P632" s="7"/>
      <c r="Q632" s="7"/>
      <c r="Y632" s="7"/>
      <c r="Z632" s="7"/>
      <c r="AI632" s="7"/>
      <c r="AJ632" s="7"/>
    </row>
    <row r="633" spans="5:36" x14ac:dyDescent="0.2">
      <c r="E633" s="7"/>
      <c r="F633" s="7"/>
      <c r="P633" s="7"/>
      <c r="Q633" s="7"/>
      <c r="Y633" s="7"/>
      <c r="Z633" s="7"/>
      <c r="AI633" s="7"/>
      <c r="AJ633" s="7"/>
    </row>
    <row r="634" spans="5:36" x14ac:dyDescent="0.2">
      <c r="E634" s="7"/>
      <c r="F634" s="7"/>
      <c r="P634" s="7"/>
      <c r="Q634" s="7"/>
      <c r="Y634" s="7"/>
      <c r="Z634" s="7"/>
      <c r="AI634" s="7"/>
      <c r="AJ634" s="7"/>
    </row>
    <row r="635" spans="5:36" x14ac:dyDescent="0.2">
      <c r="E635" s="7"/>
      <c r="F635" s="7"/>
      <c r="P635" s="7"/>
      <c r="Q635" s="7"/>
      <c r="Y635" s="7"/>
      <c r="Z635" s="7"/>
      <c r="AI635" s="7"/>
      <c r="AJ635" s="7"/>
    </row>
    <row r="636" spans="5:36" x14ac:dyDescent="0.2">
      <c r="E636" s="7"/>
      <c r="F636" s="7"/>
      <c r="P636" s="7"/>
      <c r="Q636" s="7"/>
      <c r="Y636" s="7"/>
      <c r="Z636" s="7"/>
      <c r="AI636" s="7"/>
      <c r="AJ636" s="7"/>
    </row>
    <row r="637" spans="5:36" x14ac:dyDescent="0.2">
      <c r="E637" s="7"/>
      <c r="F637" s="7"/>
      <c r="P637" s="7"/>
      <c r="Q637" s="7"/>
      <c r="Y637" s="7"/>
      <c r="Z637" s="7"/>
      <c r="AI637" s="7"/>
      <c r="AJ637" s="7"/>
    </row>
    <row r="638" spans="5:36" x14ac:dyDescent="0.2">
      <c r="E638" s="7"/>
      <c r="F638" s="7"/>
      <c r="P638" s="7"/>
      <c r="Q638" s="7"/>
      <c r="Y638" s="7"/>
      <c r="Z638" s="7"/>
      <c r="AI638" s="7"/>
      <c r="AJ638" s="7"/>
    </row>
    <row r="639" spans="5:36" x14ac:dyDescent="0.2">
      <c r="E639" s="7"/>
      <c r="F639" s="7"/>
      <c r="P639" s="7"/>
      <c r="Q639" s="7"/>
      <c r="Y639" s="7"/>
      <c r="Z639" s="7"/>
      <c r="AI639" s="7"/>
      <c r="AJ639" s="7"/>
    </row>
    <row r="640" spans="5:36" x14ac:dyDescent="0.2">
      <c r="E640" s="7"/>
      <c r="F640" s="7"/>
      <c r="P640" s="7"/>
      <c r="Q640" s="7"/>
      <c r="Y640" s="7"/>
      <c r="Z640" s="7"/>
      <c r="AI640" s="7"/>
      <c r="AJ640" s="7"/>
    </row>
    <row r="641" spans="5:36" x14ac:dyDescent="0.2">
      <c r="E641" s="7"/>
      <c r="F641" s="7"/>
      <c r="P641" s="7"/>
      <c r="Q641" s="7"/>
      <c r="Y641" s="7"/>
      <c r="Z641" s="7"/>
      <c r="AI641" s="7"/>
      <c r="AJ641" s="7"/>
    </row>
    <row r="642" spans="5:36" x14ac:dyDescent="0.2">
      <c r="E642" s="7"/>
      <c r="F642" s="7"/>
      <c r="P642" s="7"/>
      <c r="Q642" s="7"/>
      <c r="Y642" s="7"/>
      <c r="Z642" s="7"/>
      <c r="AI642" s="7"/>
      <c r="AJ642" s="7"/>
    </row>
    <row r="643" spans="5:36" x14ac:dyDescent="0.2">
      <c r="E643" s="7"/>
      <c r="F643" s="7"/>
      <c r="P643" s="7"/>
      <c r="Q643" s="7"/>
      <c r="Y643" s="7"/>
      <c r="Z643" s="7"/>
      <c r="AI643" s="7"/>
      <c r="AJ643" s="7"/>
    </row>
    <row r="644" spans="5:36" x14ac:dyDescent="0.2">
      <c r="E644" s="7"/>
      <c r="F644" s="7"/>
      <c r="P644" s="7"/>
      <c r="Q644" s="7"/>
      <c r="Y644" s="7"/>
      <c r="Z644" s="7"/>
      <c r="AI644" s="7"/>
      <c r="AJ644" s="7"/>
    </row>
    <row r="645" spans="5:36" x14ac:dyDescent="0.2">
      <c r="E645" s="7"/>
      <c r="F645" s="7"/>
      <c r="P645" s="7"/>
      <c r="Q645" s="7"/>
      <c r="Y645" s="7"/>
      <c r="Z645" s="7"/>
      <c r="AI645" s="7"/>
      <c r="AJ645" s="7"/>
    </row>
    <row r="646" spans="5:36" x14ac:dyDescent="0.2">
      <c r="E646" s="7"/>
      <c r="F646" s="7"/>
      <c r="P646" s="7"/>
      <c r="Q646" s="7"/>
      <c r="Y646" s="7"/>
      <c r="Z646" s="7"/>
      <c r="AI646" s="7"/>
      <c r="AJ646" s="7"/>
    </row>
    <row r="647" spans="5:36" x14ac:dyDescent="0.2">
      <c r="E647" s="7"/>
      <c r="F647" s="7"/>
      <c r="P647" s="7"/>
      <c r="Q647" s="7"/>
      <c r="Y647" s="7"/>
      <c r="Z647" s="7"/>
      <c r="AI647" s="7"/>
      <c r="AJ647" s="7"/>
    </row>
    <row r="648" spans="5:36" x14ac:dyDescent="0.2">
      <c r="E648" s="7"/>
      <c r="F648" s="7"/>
      <c r="P648" s="7"/>
      <c r="Q648" s="7"/>
      <c r="Y648" s="7"/>
      <c r="Z648" s="7"/>
      <c r="AI648" s="7"/>
      <c r="AJ648" s="7"/>
    </row>
    <row r="649" spans="5:36" x14ac:dyDescent="0.2">
      <c r="E649" s="7"/>
      <c r="F649" s="7"/>
      <c r="P649" s="7"/>
      <c r="Q649" s="7"/>
      <c r="Y649" s="7"/>
      <c r="Z649" s="7"/>
      <c r="AI649" s="7"/>
      <c r="AJ649" s="7"/>
    </row>
    <row r="650" spans="5:36" x14ac:dyDescent="0.2">
      <c r="E650" s="7"/>
      <c r="F650" s="7"/>
      <c r="P650" s="7"/>
      <c r="Q650" s="7"/>
      <c r="Y650" s="7"/>
      <c r="Z650" s="7"/>
      <c r="AI650" s="7"/>
      <c r="AJ650" s="7"/>
    </row>
    <row r="651" spans="5:36" x14ac:dyDescent="0.2">
      <c r="E651" s="7"/>
      <c r="F651" s="7"/>
      <c r="P651" s="7"/>
      <c r="Q651" s="7"/>
      <c r="Y651" s="7"/>
      <c r="Z651" s="7"/>
      <c r="AI651" s="7"/>
      <c r="AJ651" s="7"/>
    </row>
    <row r="652" spans="5:36" x14ac:dyDescent="0.2">
      <c r="E652" s="7"/>
      <c r="F652" s="7"/>
      <c r="P652" s="7"/>
      <c r="Q652" s="7"/>
      <c r="Y652" s="7"/>
      <c r="Z652" s="7"/>
      <c r="AI652" s="7"/>
      <c r="AJ652" s="7"/>
    </row>
    <row r="653" spans="5:36" x14ac:dyDescent="0.2">
      <c r="E653" s="7"/>
      <c r="F653" s="7"/>
      <c r="P653" s="7"/>
      <c r="Q653" s="7"/>
      <c r="Y653" s="7"/>
      <c r="Z653" s="7"/>
      <c r="AI653" s="7"/>
      <c r="AJ653" s="7"/>
    </row>
    <row r="654" spans="5:36" x14ac:dyDescent="0.2">
      <c r="E654" s="7"/>
      <c r="F654" s="7"/>
      <c r="P654" s="7"/>
      <c r="Q654" s="7"/>
      <c r="Y654" s="7"/>
      <c r="Z654" s="7"/>
      <c r="AI654" s="7"/>
      <c r="AJ654" s="7"/>
    </row>
    <row r="655" spans="5:36" x14ac:dyDescent="0.2">
      <c r="E655" s="7"/>
      <c r="F655" s="7"/>
      <c r="P655" s="7"/>
      <c r="Q655" s="7"/>
      <c r="Y655" s="7"/>
      <c r="Z655" s="7"/>
      <c r="AI655" s="7"/>
      <c r="AJ655" s="7"/>
    </row>
    <row r="656" spans="5:36" x14ac:dyDescent="0.2">
      <c r="E656" s="7"/>
      <c r="F656" s="7"/>
      <c r="P656" s="7"/>
      <c r="Q656" s="7"/>
      <c r="Y656" s="7"/>
      <c r="Z656" s="7"/>
      <c r="AI656" s="7"/>
      <c r="AJ656" s="7"/>
    </row>
    <row r="657" spans="5:36" x14ac:dyDescent="0.2">
      <c r="E657" s="7"/>
      <c r="F657" s="7"/>
      <c r="P657" s="7"/>
      <c r="Q657" s="7"/>
      <c r="Y657" s="7"/>
      <c r="Z657" s="7"/>
      <c r="AI657" s="7"/>
      <c r="AJ657" s="7"/>
    </row>
    <row r="658" spans="5:36" x14ac:dyDescent="0.2">
      <c r="E658" s="7"/>
      <c r="F658" s="7"/>
      <c r="P658" s="7"/>
      <c r="Q658" s="7"/>
      <c r="Y658" s="7"/>
      <c r="Z658" s="7"/>
      <c r="AI658" s="7"/>
      <c r="AJ658" s="7"/>
    </row>
    <row r="659" spans="5:36" x14ac:dyDescent="0.2">
      <c r="E659" s="7"/>
      <c r="F659" s="7"/>
      <c r="P659" s="7"/>
      <c r="Q659" s="7"/>
      <c r="Y659" s="7"/>
      <c r="Z659" s="7"/>
      <c r="AI659" s="7"/>
      <c r="AJ659" s="7"/>
    </row>
    <row r="660" spans="5:36" x14ac:dyDescent="0.2">
      <c r="E660" s="7"/>
      <c r="F660" s="7"/>
      <c r="P660" s="7"/>
      <c r="Q660" s="7"/>
      <c r="Y660" s="7"/>
      <c r="Z660" s="7"/>
      <c r="AI660" s="7"/>
      <c r="AJ660" s="7"/>
    </row>
    <row r="661" spans="5:36" x14ac:dyDescent="0.2">
      <c r="E661" s="7"/>
      <c r="F661" s="7"/>
      <c r="P661" s="7"/>
      <c r="Q661" s="7"/>
      <c r="Y661" s="7"/>
      <c r="Z661" s="7"/>
      <c r="AI661" s="7"/>
      <c r="AJ661" s="7"/>
    </row>
    <row r="662" spans="5:36" x14ac:dyDescent="0.2">
      <c r="E662" s="7"/>
      <c r="F662" s="7"/>
      <c r="P662" s="7"/>
      <c r="Q662" s="7"/>
      <c r="Y662" s="7"/>
      <c r="Z662" s="7"/>
      <c r="AI662" s="7"/>
      <c r="AJ662" s="7"/>
    </row>
    <row r="663" spans="5:36" x14ac:dyDescent="0.2">
      <c r="E663" s="7"/>
      <c r="F663" s="7"/>
      <c r="P663" s="7"/>
      <c r="Q663" s="7"/>
      <c r="Y663" s="7"/>
      <c r="Z663" s="7"/>
      <c r="AI663" s="7"/>
      <c r="AJ663" s="7"/>
    </row>
    <row r="664" spans="5:36" x14ac:dyDescent="0.2">
      <c r="E664" s="7"/>
      <c r="F664" s="7"/>
      <c r="P664" s="7"/>
      <c r="Q664" s="7"/>
      <c r="Y664" s="7"/>
      <c r="Z664" s="7"/>
      <c r="AI664" s="7"/>
      <c r="AJ664" s="7"/>
    </row>
    <row r="665" spans="5:36" x14ac:dyDescent="0.2">
      <c r="E665" s="7"/>
      <c r="F665" s="7"/>
      <c r="P665" s="7"/>
      <c r="Q665" s="7"/>
      <c r="Y665" s="7"/>
      <c r="Z665" s="7"/>
      <c r="AI665" s="7"/>
      <c r="AJ665" s="7"/>
    </row>
    <row r="666" spans="5:36" x14ac:dyDescent="0.2">
      <c r="E666" s="7"/>
      <c r="F666" s="7"/>
      <c r="P666" s="7"/>
      <c r="Q666" s="7"/>
      <c r="Y666" s="7"/>
      <c r="Z666" s="7"/>
      <c r="AI666" s="7"/>
      <c r="AJ666" s="7"/>
    </row>
    <row r="667" spans="5:36" x14ac:dyDescent="0.2">
      <c r="E667" s="7"/>
      <c r="F667" s="7"/>
      <c r="P667" s="7"/>
      <c r="Q667" s="7"/>
      <c r="Y667" s="7"/>
      <c r="Z667" s="7"/>
      <c r="AI667" s="7"/>
      <c r="AJ667" s="7"/>
    </row>
    <row r="668" spans="5:36" x14ac:dyDescent="0.2">
      <c r="E668" s="7"/>
      <c r="F668" s="7"/>
      <c r="P668" s="7"/>
      <c r="Q668" s="7"/>
      <c r="Y668" s="7"/>
      <c r="Z668" s="7"/>
      <c r="AI668" s="7"/>
      <c r="AJ668" s="7"/>
    </row>
    <row r="669" spans="5:36" x14ac:dyDescent="0.2">
      <c r="E669" s="7"/>
      <c r="F669" s="7"/>
      <c r="P669" s="7"/>
      <c r="Q669" s="7"/>
      <c r="Y669" s="7"/>
      <c r="Z669" s="7"/>
      <c r="AI669" s="7"/>
      <c r="AJ669" s="7"/>
    </row>
    <row r="670" spans="5:36" x14ac:dyDescent="0.2">
      <c r="E670" s="7"/>
      <c r="F670" s="7"/>
      <c r="P670" s="7"/>
      <c r="Q670" s="7"/>
      <c r="Y670" s="7"/>
      <c r="Z670" s="7"/>
      <c r="AI670" s="7"/>
      <c r="AJ670" s="7"/>
    </row>
    <row r="671" spans="5:36" x14ac:dyDescent="0.2">
      <c r="E671" s="7"/>
      <c r="F671" s="7"/>
      <c r="P671" s="7"/>
      <c r="Q671" s="7"/>
      <c r="Y671" s="7"/>
      <c r="Z671" s="7"/>
      <c r="AI671" s="7"/>
      <c r="AJ671" s="7"/>
    </row>
    <row r="672" spans="5:36" x14ac:dyDescent="0.2">
      <c r="E672" s="7"/>
      <c r="F672" s="7"/>
      <c r="P672" s="7"/>
      <c r="Q672" s="7"/>
      <c r="Y672" s="7"/>
      <c r="Z672" s="7"/>
      <c r="AI672" s="7"/>
      <c r="AJ672" s="7"/>
    </row>
    <row r="673" spans="5:36" x14ac:dyDescent="0.2">
      <c r="E673" s="7"/>
      <c r="F673" s="7"/>
      <c r="P673" s="7"/>
      <c r="Q673" s="7"/>
      <c r="Y673" s="7"/>
      <c r="Z673" s="7"/>
      <c r="AI673" s="7"/>
      <c r="AJ673" s="7"/>
    </row>
    <row r="674" spans="5:36" x14ac:dyDescent="0.2">
      <c r="E674" s="7"/>
      <c r="F674" s="7"/>
      <c r="P674" s="7"/>
      <c r="Q674" s="7"/>
      <c r="Y674" s="7"/>
      <c r="Z674" s="7"/>
      <c r="AI674" s="7"/>
      <c r="AJ674" s="7"/>
    </row>
    <row r="675" spans="5:36" x14ac:dyDescent="0.2">
      <c r="E675" s="7"/>
      <c r="F675" s="7"/>
      <c r="P675" s="7"/>
      <c r="Q675" s="7"/>
      <c r="Y675" s="7"/>
      <c r="Z675" s="7"/>
      <c r="AI675" s="7"/>
      <c r="AJ675" s="7"/>
    </row>
    <row r="676" spans="5:36" x14ac:dyDescent="0.2">
      <c r="E676" s="7"/>
      <c r="F676" s="7"/>
      <c r="P676" s="7"/>
      <c r="Q676" s="7"/>
      <c r="Y676" s="7"/>
      <c r="Z676" s="7"/>
      <c r="AI676" s="7"/>
      <c r="AJ676" s="7"/>
    </row>
    <row r="677" spans="5:36" x14ac:dyDescent="0.2">
      <c r="E677" s="7"/>
      <c r="F677" s="7"/>
      <c r="P677" s="7"/>
      <c r="Q677" s="7"/>
      <c r="Y677" s="7"/>
      <c r="Z677" s="7"/>
      <c r="AI677" s="7"/>
      <c r="AJ677" s="7"/>
    </row>
    <row r="678" spans="5:36" x14ac:dyDescent="0.2">
      <c r="E678" s="7"/>
      <c r="F678" s="7"/>
      <c r="P678" s="7"/>
      <c r="Q678" s="7"/>
      <c r="Y678" s="7"/>
      <c r="Z678" s="7"/>
      <c r="AI678" s="7"/>
      <c r="AJ678" s="7"/>
    </row>
    <row r="679" spans="5:36" x14ac:dyDescent="0.2">
      <c r="E679" s="7"/>
      <c r="F679" s="7"/>
      <c r="P679" s="7"/>
      <c r="Q679" s="7"/>
      <c r="Y679" s="7"/>
      <c r="Z679" s="7"/>
      <c r="AI679" s="7"/>
      <c r="AJ679" s="7"/>
    </row>
    <row r="680" spans="5:36" x14ac:dyDescent="0.2">
      <c r="E680" s="7"/>
      <c r="F680" s="7"/>
      <c r="P680" s="7"/>
      <c r="Q680" s="7"/>
      <c r="Y680" s="7"/>
      <c r="Z680" s="7"/>
      <c r="AI680" s="7"/>
      <c r="AJ680" s="7"/>
    </row>
    <row r="681" spans="5:36" x14ac:dyDescent="0.2">
      <c r="E681" s="7"/>
      <c r="F681" s="7"/>
      <c r="P681" s="7"/>
      <c r="Q681" s="7"/>
      <c r="Y681" s="7"/>
      <c r="Z681" s="7"/>
      <c r="AI681" s="7"/>
      <c r="AJ681" s="7"/>
    </row>
    <row r="682" spans="5:36" x14ac:dyDescent="0.2">
      <c r="E682" s="7"/>
      <c r="F682" s="7"/>
      <c r="P682" s="7"/>
      <c r="Q682" s="7"/>
      <c r="Y682" s="7"/>
      <c r="Z682" s="7"/>
      <c r="AI682" s="7"/>
      <c r="AJ682" s="7"/>
    </row>
    <row r="683" spans="5:36" x14ac:dyDescent="0.2">
      <c r="E683" s="7"/>
      <c r="F683" s="7"/>
      <c r="P683" s="7"/>
      <c r="Q683" s="7"/>
      <c r="Y683" s="7"/>
      <c r="Z683" s="7"/>
      <c r="AI683" s="7"/>
      <c r="AJ683" s="7"/>
    </row>
    <row r="684" spans="5:36" x14ac:dyDescent="0.2">
      <c r="E684" s="7"/>
      <c r="F684" s="7"/>
      <c r="P684" s="7"/>
      <c r="Q684" s="7"/>
      <c r="Y684" s="7"/>
      <c r="Z684" s="7"/>
      <c r="AI684" s="7"/>
      <c r="AJ684" s="7"/>
    </row>
    <row r="685" spans="5:36" x14ac:dyDescent="0.2">
      <c r="E685" s="7"/>
      <c r="F685" s="7"/>
      <c r="P685" s="7"/>
      <c r="Q685" s="7"/>
      <c r="Y685" s="7"/>
      <c r="Z685" s="7"/>
      <c r="AI685" s="7"/>
      <c r="AJ685" s="7"/>
    </row>
    <row r="686" spans="5:36" x14ac:dyDescent="0.2">
      <c r="E686" s="7"/>
      <c r="F686" s="7"/>
      <c r="P686" s="7"/>
      <c r="Q686" s="7"/>
      <c r="Y686" s="7"/>
      <c r="Z686" s="7"/>
      <c r="AI686" s="7"/>
      <c r="AJ686" s="7"/>
    </row>
    <row r="687" spans="5:36" x14ac:dyDescent="0.2">
      <c r="E687" s="7"/>
      <c r="F687" s="7"/>
      <c r="P687" s="7"/>
      <c r="Q687" s="7"/>
      <c r="Y687" s="7"/>
      <c r="Z687" s="7"/>
      <c r="AI687" s="7"/>
      <c r="AJ687" s="7"/>
    </row>
    <row r="688" spans="5:36" x14ac:dyDescent="0.2">
      <c r="E688" s="7"/>
      <c r="F688" s="7"/>
      <c r="P688" s="7"/>
      <c r="Q688" s="7"/>
      <c r="Y688" s="7"/>
      <c r="Z688" s="7"/>
      <c r="AI688" s="7"/>
      <c r="AJ688" s="7"/>
    </row>
    <row r="689" spans="5:36" x14ac:dyDescent="0.2">
      <c r="E689" s="7"/>
      <c r="F689" s="7"/>
      <c r="P689" s="7"/>
      <c r="Q689" s="7"/>
      <c r="Y689" s="7"/>
      <c r="Z689" s="7"/>
      <c r="AI689" s="7"/>
      <c r="AJ689" s="7"/>
    </row>
    <row r="690" spans="5:36" x14ac:dyDescent="0.2">
      <c r="E690" s="7"/>
      <c r="F690" s="7"/>
      <c r="P690" s="7"/>
      <c r="Q690" s="7"/>
      <c r="Y690" s="7"/>
      <c r="Z690" s="7"/>
      <c r="AI690" s="7"/>
      <c r="AJ690" s="7"/>
    </row>
    <row r="691" spans="5:36" x14ac:dyDescent="0.2">
      <c r="E691" s="7"/>
      <c r="F691" s="7"/>
      <c r="P691" s="7"/>
      <c r="Q691" s="7"/>
      <c r="Y691" s="7"/>
      <c r="Z691" s="7"/>
      <c r="AI691" s="7"/>
      <c r="AJ691" s="7"/>
    </row>
    <row r="692" spans="5:36" x14ac:dyDescent="0.2">
      <c r="E692" s="7"/>
      <c r="F692" s="7"/>
      <c r="P692" s="7"/>
      <c r="Q692" s="7"/>
      <c r="Y692" s="7"/>
      <c r="Z692" s="7"/>
      <c r="AI692" s="7"/>
      <c r="AJ692" s="7"/>
    </row>
    <row r="693" spans="5:36" x14ac:dyDescent="0.2">
      <c r="E693" s="7"/>
      <c r="F693" s="7"/>
      <c r="P693" s="7"/>
      <c r="Q693" s="7"/>
      <c r="Y693" s="7"/>
      <c r="Z693" s="7"/>
      <c r="AI693" s="7"/>
      <c r="AJ693" s="7"/>
    </row>
    <row r="694" spans="5:36" x14ac:dyDescent="0.2">
      <c r="E694" s="7"/>
      <c r="F694" s="7"/>
      <c r="P694" s="7"/>
      <c r="Q694" s="7"/>
      <c r="Y694" s="7"/>
      <c r="Z694" s="7"/>
      <c r="AI694" s="7"/>
      <c r="AJ694" s="7"/>
    </row>
    <row r="695" spans="5:36" x14ac:dyDescent="0.2">
      <c r="E695" s="7"/>
      <c r="F695" s="7"/>
      <c r="P695" s="7"/>
      <c r="Q695" s="7"/>
      <c r="Y695" s="7"/>
      <c r="Z695" s="7"/>
      <c r="AI695" s="7"/>
      <c r="AJ695" s="7"/>
    </row>
    <row r="696" spans="5:36" x14ac:dyDescent="0.2">
      <c r="E696" s="7"/>
      <c r="F696" s="7"/>
      <c r="P696" s="7"/>
      <c r="Q696" s="7"/>
      <c r="Y696" s="7"/>
      <c r="Z696" s="7"/>
      <c r="AI696" s="7"/>
      <c r="AJ696" s="7"/>
    </row>
    <row r="697" spans="5:36" x14ac:dyDescent="0.2">
      <c r="E697" s="7"/>
      <c r="F697" s="7"/>
      <c r="P697" s="7"/>
      <c r="Q697" s="7"/>
      <c r="Y697" s="7"/>
      <c r="Z697" s="7"/>
      <c r="AI697" s="7"/>
      <c r="AJ697" s="7"/>
    </row>
    <row r="698" spans="5:36" x14ac:dyDescent="0.2">
      <c r="E698" s="7"/>
      <c r="F698" s="7"/>
      <c r="P698" s="7"/>
      <c r="Q698" s="7"/>
      <c r="Y698" s="7"/>
      <c r="Z698" s="7"/>
      <c r="AI698" s="7"/>
      <c r="AJ698" s="7"/>
    </row>
    <row r="699" spans="5:36" x14ac:dyDescent="0.2">
      <c r="E699" s="7"/>
      <c r="F699" s="7"/>
      <c r="P699" s="7"/>
      <c r="Q699" s="7"/>
      <c r="Y699" s="7"/>
      <c r="Z699" s="7"/>
      <c r="AI699" s="7"/>
      <c r="AJ699" s="7"/>
    </row>
    <row r="700" spans="5:36" x14ac:dyDescent="0.2">
      <c r="E700" s="7"/>
      <c r="F700" s="7"/>
      <c r="P700" s="7"/>
      <c r="Q700" s="7"/>
      <c r="Y700" s="7"/>
      <c r="Z700" s="7"/>
      <c r="AI700" s="7"/>
      <c r="AJ700" s="7"/>
    </row>
    <row r="701" spans="5:36" x14ac:dyDescent="0.2">
      <c r="E701" s="7"/>
      <c r="F701" s="7"/>
      <c r="P701" s="7"/>
      <c r="Q701" s="7"/>
      <c r="Y701" s="7"/>
      <c r="Z701" s="7"/>
      <c r="AI701" s="7"/>
      <c r="AJ701" s="7"/>
    </row>
    <row r="702" spans="5:36" x14ac:dyDescent="0.2">
      <c r="E702" s="7"/>
      <c r="F702" s="7"/>
      <c r="P702" s="7"/>
      <c r="Q702" s="7"/>
      <c r="Y702" s="7"/>
      <c r="Z702" s="7"/>
      <c r="AI702" s="7"/>
      <c r="AJ702" s="7"/>
    </row>
    <row r="703" spans="5:36" x14ac:dyDescent="0.2">
      <c r="E703" s="7"/>
      <c r="F703" s="7"/>
      <c r="P703" s="7"/>
      <c r="Q703" s="7"/>
      <c r="Y703" s="7"/>
      <c r="Z703" s="7"/>
      <c r="AI703" s="7"/>
      <c r="AJ703" s="7"/>
    </row>
    <row r="704" spans="5:36" x14ac:dyDescent="0.2">
      <c r="E704" s="7"/>
      <c r="F704" s="7"/>
      <c r="P704" s="7"/>
      <c r="Q704" s="7"/>
      <c r="Y704" s="7"/>
      <c r="Z704" s="7"/>
      <c r="AI704" s="7"/>
      <c r="AJ704" s="7"/>
    </row>
    <row r="705" spans="5:36" x14ac:dyDescent="0.2">
      <c r="E705" s="7"/>
      <c r="F705" s="7"/>
      <c r="P705" s="7"/>
      <c r="Q705" s="7"/>
      <c r="Y705" s="7"/>
      <c r="Z705" s="7"/>
      <c r="AI705" s="7"/>
      <c r="AJ705" s="7"/>
    </row>
    <row r="706" spans="5:36" x14ac:dyDescent="0.2">
      <c r="E706" s="7"/>
      <c r="F706" s="7"/>
      <c r="P706" s="7"/>
      <c r="Q706" s="7"/>
      <c r="Y706" s="7"/>
      <c r="Z706" s="7"/>
      <c r="AI706" s="7"/>
      <c r="AJ706" s="7"/>
    </row>
    <row r="707" spans="5:36" x14ac:dyDescent="0.2">
      <c r="E707" s="7"/>
      <c r="F707" s="7"/>
      <c r="P707" s="7"/>
      <c r="Q707" s="7"/>
      <c r="Y707" s="7"/>
      <c r="Z707" s="7"/>
      <c r="AI707" s="7"/>
      <c r="AJ707" s="7"/>
    </row>
    <row r="708" spans="5:36" x14ac:dyDescent="0.2">
      <c r="E708" s="7"/>
      <c r="F708" s="7"/>
      <c r="P708" s="7"/>
      <c r="Q708" s="7"/>
      <c r="Y708" s="7"/>
      <c r="Z708" s="7"/>
      <c r="AI708" s="7"/>
      <c r="AJ708" s="7"/>
    </row>
    <row r="709" spans="5:36" x14ac:dyDescent="0.2">
      <c r="E709" s="7"/>
      <c r="F709" s="7"/>
      <c r="P709" s="7"/>
      <c r="Q709" s="7"/>
      <c r="Y709" s="7"/>
      <c r="Z709" s="7"/>
      <c r="AI709" s="7"/>
      <c r="AJ709" s="7"/>
    </row>
    <row r="710" spans="5:36" x14ac:dyDescent="0.2">
      <c r="E710" s="7"/>
      <c r="F710" s="7"/>
      <c r="P710" s="7"/>
      <c r="Q710" s="7"/>
      <c r="Y710" s="7"/>
      <c r="Z710" s="7"/>
      <c r="AI710" s="7"/>
      <c r="AJ710" s="7"/>
    </row>
    <row r="711" spans="5:36" x14ac:dyDescent="0.2">
      <c r="E711" s="7"/>
      <c r="F711" s="7"/>
      <c r="P711" s="7"/>
      <c r="Q711" s="7"/>
      <c r="Y711" s="7"/>
      <c r="Z711" s="7"/>
      <c r="AI711" s="7"/>
      <c r="AJ711" s="7"/>
    </row>
    <row r="712" spans="5:36" x14ac:dyDescent="0.2">
      <c r="E712" s="7"/>
      <c r="F712" s="7"/>
      <c r="P712" s="7"/>
      <c r="Q712" s="7"/>
      <c r="Y712" s="7"/>
      <c r="Z712" s="7"/>
      <c r="AI712" s="7"/>
      <c r="AJ712" s="7"/>
    </row>
    <row r="713" spans="5:36" x14ac:dyDescent="0.2">
      <c r="E713" s="7"/>
      <c r="F713" s="7"/>
      <c r="P713" s="7"/>
      <c r="Q713" s="7"/>
      <c r="Y713" s="7"/>
      <c r="Z713" s="7"/>
      <c r="AI713" s="7"/>
      <c r="AJ713" s="7"/>
    </row>
    <row r="714" spans="5:36" x14ac:dyDescent="0.2">
      <c r="E714" s="7"/>
      <c r="F714" s="7"/>
      <c r="P714" s="7"/>
      <c r="Q714" s="7"/>
      <c r="Y714" s="7"/>
      <c r="Z714" s="7"/>
      <c r="AI714" s="7"/>
      <c r="AJ714" s="7"/>
    </row>
    <row r="715" spans="5:36" x14ac:dyDescent="0.2">
      <c r="E715" s="7"/>
      <c r="F715" s="7"/>
      <c r="P715" s="7"/>
      <c r="Q715" s="7"/>
      <c r="Y715" s="7"/>
      <c r="Z715" s="7"/>
      <c r="AI715" s="7"/>
      <c r="AJ715" s="7"/>
    </row>
    <row r="716" spans="5:36" x14ac:dyDescent="0.2">
      <c r="E716" s="7"/>
      <c r="F716" s="7"/>
      <c r="P716" s="7"/>
      <c r="Q716" s="7"/>
      <c r="Y716" s="7"/>
      <c r="Z716" s="7"/>
      <c r="AI716" s="7"/>
      <c r="AJ716" s="7"/>
    </row>
    <row r="717" spans="5:36" x14ac:dyDescent="0.2">
      <c r="E717" s="7"/>
      <c r="F717" s="7"/>
      <c r="P717" s="7"/>
      <c r="Q717" s="7"/>
      <c r="Y717" s="7"/>
      <c r="Z717" s="7"/>
      <c r="AI717" s="7"/>
      <c r="AJ717" s="7"/>
    </row>
    <row r="718" spans="5:36" x14ac:dyDescent="0.2">
      <c r="E718" s="7"/>
      <c r="F718" s="7"/>
      <c r="P718" s="7"/>
      <c r="Q718" s="7"/>
      <c r="Y718" s="7"/>
      <c r="Z718" s="7"/>
      <c r="AI718" s="7"/>
      <c r="AJ718" s="7"/>
    </row>
    <row r="719" spans="5:36" x14ac:dyDescent="0.2">
      <c r="E719" s="7"/>
      <c r="F719" s="7"/>
      <c r="P719" s="7"/>
      <c r="Q719" s="7"/>
      <c r="Y719" s="7"/>
      <c r="Z719" s="7"/>
      <c r="AI719" s="7"/>
      <c r="AJ719" s="7"/>
    </row>
    <row r="720" spans="5:36" x14ac:dyDescent="0.2">
      <c r="E720" s="7"/>
      <c r="F720" s="7"/>
      <c r="P720" s="7"/>
      <c r="Q720" s="7"/>
      <c r="Y720" s="7"/>
      <c r="Z720" s="7"/>
      <c r="AI720" s="7"/>
      <c r="AJ720" s="7"/>
    </row>
    <row r="721" spans="5:36" x14ac:dyDescent="0.2">
      <c r="E721" s="7"/>
      <c r="F721" s="7"/>
      <c r="P721" s="7"/>
      <c r="Q721" s="7"/>
      <c r="Y721" s="7"/>
      <c r="Z721" s="7"/>
      <c r="AI721" s="7"/>
      <c r="AJ721" s="7"/>
    </row>
    <row r="722" spans="5:36" x14ac:dyDescent="0.2">
      <c r="E722" s="7"/>
      <c r="F722" s="7"/>
      <c r="P722" s="7"/>
      <c r="Q722" s="7"/>
      <c r="Y722" s="7"/>
      <c r="Z722" s="7"/>
      <c r="AI722" s="7"/>
      <c r="AJ722" s="7"/>
    </row>
    <row r="723" spans="5:36" x14ac:dyDescent="0.2">
      <c r="E723" s="7"/>
      <c r="F723" s="7"/>
      <c r="P723" s="7"/>
      <c r="Q723" s="7"/>
      <c r="Y723" s="7"/>
      <c r="Z723" s="7"/>
      <c r="AI723" s="7"/>
      <c r="AJ723" s="7"/>
    </row>
    <row r="724" spans="5:36" x14ac:dyDescent="0.2">
      <c r="E724" s="7"/>
      <c r="F724" s="7"/>
      <c r="P724" s="7"/>
      <c r="Q724" s="7"/>
      <c r="Y724" s="7"/>
      <c r="Z724" s="7"/>
      <c r="AI724" s="7"/>
      <c r="AJ724" s="7"/>
    </row>
    <row r="725" spans="5:36" x14ac:dyDescent="0.2">
      <c r="E725" s="7"/>
      <c r="F725" s="7"/>
      <c r="P725" s="7"/>
      <c r="Q725" s="7"/>
      <c r="Y725" s="7"/>
      <c r="Z725" s="7"/>
      <c r="AI725" s="7"/>
      <c r="AJ725" s="7"/>
    </row>
    <row r="726" spans="5:36" x14ac:dyDescent="0.2">
      <c r="E726" s="7"/>
      <c r="F726" s="7"/>
      <c r="P726" s="7"/>
      <c r="Q726" s="7"/>
      <c r="Y726" s="7"/>
      <c r="Z726" s="7"/>
      <c r="AI726" s="7"/>
      <c r="AJ726" s="7"/>
    </row>
    <row r="727" spans="5:36" x14ac:dyDescent="0.2">
      <c r="E727" s="7"/>
      <c r="F727" s="7"/>
      <c r="P727" s="7"/>
      <c r="Q727" s="7"/>
      <c r="Y727" s="7"/>
      <c r="Z727" s="7"/>
      <c r="AI727" s="7"/>
      <c r="AJ727" s="7"/>
    </row>
    <row r="728" spans="5:36" x14ac:dyDescent="0.2">
      <c r="E728" s="7"/>
      <c r="F728" s="7"/>
      <c r="P728" s="7"/>
      <c r="Q728" s="7"/>
      <c r="Y728" s="7"/>
      <c r="Z728" s="7"/>
      <c r="AI728" s="7"/>
      <c r="AJ728" s="7"/>
    </row>
    <row r="729" spans="5:36" x14ac:dyDescent="0.2">
      <c r="E729" s="7"/>
      <c r="F729" s="7"/>
      <c r="P729" s="7"/>
      <c r="Q729" s="7"/>
      <c r="Y729" s="7"/>
      <c r="Z729" s="7"/>
      <c r="AI729" s="7"/>
      <c r="AJ729" s="7"/>
    </row>
    <row r="730" spans="5:36" x14ac:dyDescent="0.2">
      <c r="E730" s="7"/>
      <c r="F730" s="7"/>
      <c r="P730" s="7"/>
      <c r="Q730" s="7"/>
      <c r="Y730" s="7"/>
      <c r="Z730" s="7"/>
      <c r="AI730" s="7"/>
      <c r="AJ730" s="7"/>
    </row>
    <row r="731" spans="5:36" x14ac:dyDescent="0.2">
      <c r="E731" s="7"/>
      <c r="F731" s="7"/>
      <c r="P731" s="7"/>
      <c r="Q731" s="7"/>
      <c r="Y731" s="7"/>
      <c r="Z731" s="7"/>
      <c r="AI731" s="7"/>
      <c r="AJ731" s="7"/>
    </row>
    <row r="732" spans="5:36" x14ac:dyDescent="0.2">
      <c r="E732" s="7"/>
      <c r="F732" s="7"/>
      <c r="P732" s="7"/>
      <c r="Q732" s="7"/>
      <c r="Y732" s="7"/>
      <c r="Z732" s="7"/>
      <c r="AI732" s="7"/>
      <c r="AJ732" s="7"/>
    </row>
    <row r="733" spans="5:36" x14ac:dyDescent="0.2">
      <c r="E733" s="7"/>
      <c r="F733" s="7"/>
      <c r="P733" s="7"/>
      <c r="Q733" s="7"/>
      <c r="Y733" s="7"/>
      <c r="Z733" s="7"/>
      <c r="AI733" s="7"/>
      <c r="AJ733" s="7"/>
    </row>
    <row r="734" spans="5:36" x14ac:dyDescent="0.2">
      <c r="E734" s="7"/>
      <c r="F734" s="7"/>
      <c r="P734" s="7"/>
      <c r="Q734" s="7"/>
      <c r="Y734" s="7"/>
      <c r="Z734" s="7"/>
      <c r="AI734" s="7"/>
      <c r="AJ734" s="7"/>
    </row>
    <row r="735" spans="5:36" x14ac:dyDescent="0.2">
      <c r="E735" s="7"/>
      <c r="F735" s="7"/>
      <c r="P735" s="7"/>
      <c r="Q735" s="7"/>
      <c r="Y735" s="7"/>
      <c r="Z735" s="7"/>
      <c r="AI735" s="7"/>
      <c r="AJ735" s="7"/>
    </row>
    <row r="736" spans="5:36" x14ac:dyDescent="0.2">
      <c r="E736" s="7"/>
      <c r="F736" s="7"/>
      <c r="P736" s="7"/>
      <c r="Q736" s="7"/>
      <c r="Y736" s="7"/>
      <c r="Z736" s="7"/>
      <c r="AI736" s="7"/>
      <c r="AJ736" s="7"/>
    </row>
    <row r="737" spans="5:36" x14ac:dyDescent="0.2">
      <c r="E737" s="7"/>
      <c r="F737" s="7"/>
      <c r="P737" s="7"/>
      <c r="Q737" s="7"/>
      <c r="Y737" s="7"/>
      <c r="Z737" s="7"/>
      <c r="AI737" s="7"/>
      <c r="AJ737" s="7"/>
    </row>
    <row r="738" spans="5:36" x14ac:dyDescent="0.2">
      <c r="E738" s="7"/>
      <c r="F738" s="7"/>
      <c r="P738" s="7"/>
      <c r="Q738" s="7"/>
      <c r="Y738" s="7"/>
      <c r="Z738" s="7"/>
      <c r="AI738" s="7"/>
      <c r="AJ738" s="7"/>
    </row>
    <row r="739" spans="5:36" x14ac:dyDescent="0.2">
      <c r="E739" s="7"/>
      <c r="F739" s="7"/>
      <c r="P739" s="7"/>
      <c r="Q739" s="7"/>
      <c r="Y739" s="7"/>
      <c r="Z739" s="7"/>
      <c r="AI739" s="7"/>
      <c r="AJ739" s="7"/>
    </row>
    <row r="740" spans="5:36" x14ac:dyDescent="0.2">
      <c r="E740" s="7"/>
      <c r="F740" s="7"/>
      <c r="P740" s="7"/>
      <c r="Q740" s="7"/>
      <c r="Y740" s="7"/>
      <c r="Z740" s="7"/>
      <c r="AI740" s="7"/>
      <c r="AJ740" s="7"/>
    </row>
    <row r="741" spans="5:36" x14ac:dyDescent="0.2">
      <c r="E741" s="7"/>
      <c r="F741" s="7"/>
      <c r="P741" s="7"/>
      <c r="Q741" s="7"/>
      <c r="Y741" s="7"/>
      <c r="Z741" s="7"/>
      <c r="AI741" s="7"/>
      <c r="AJ741" s="7"/>
    </row>
    <row r="742" spans="5:36" x14ac:dyDescent="0.2">
      <c r="E742" s="7"/>
      <c r="F742" s="7"/>
      <c r="P742" s="7"/>
      <c r="Q742" s="7"/>
      <c r="Y742" s="7"/>
      <c r="Z742" s="7"/>
      <c r="AI742" s="7"/>
      <c r="AJ742" s="7"/>
    </row>
    <row r="743" spans="5:36" x14ac:dyDescent="0.2">
      <c r="E743" s="7"/>
      <c r="F743" s="7"/>
      <c r="P743" s="7"/>
      <c r="Q743" s="7"/>
      <c r="Y743" s="7"/>
      <c r="Z743" s="7"/>
      <c r="AI743" s="7"/>
      <c r="AJ743" s="7"/>
    </row>
    <row r="744" spans="5:36" x14ac:dyDescent="0.2">
      <c r="E744" s="7"/>
      <c r="F744" s="7"/>
      <c r="P744" s="7"/>
      <c r="Q744" s="7"/>
      <c r="Y744" s="7"/>
      <c r="Z744" s="7"/>
      <c r="AI744" s="7"/>
      <c r="AJ744" s="7"/>
    </row>
    <row r="745" spans="5:36" x14ac:dyDescent="0.2">
      <c r="E745" s="7"/>
      <c r="F745" s="7"/>
      <c r="P745" s="7"/>
      <c r="Q745" s="7"/>
      <c r="Y745" s="7"/>
      <c r="Z745" s="7"/>
      <c r="AI745" s="7"/>
      <c r="AJ745" s="7"/>
    </row>
    <row r="746" spans="5:36" x14ac:dyDescent="0.2">
      <c r="E746" s="7"/>
      <c r="F746" s="7"/>
      <c r="P746" s="7"/>
      <c r="Q746" s="7"/>
      <c r="Y746" s="7"/>
      <c r="Z746" s="7"/>
      <c r="AI746" s="7"/>
      <c r="AJ746" s="7"/>
    </row>
    <row r="747" spans="5:36" x14ac:dyDescent="0.2">
      <c r="E747" s="7"/>
      <c r="F747" s="7"/>
      <c r="P747" s="7"/>
      <c r="Q747" s="7"/>
      <c r="Y747" s="7"/>
      <c r="Z747" s="7"/>
      <c r="AI747" s="7"/>
      <c r="AJ747" s="7"/>
    </row>
    <row r="748" spans="5:36" x14ac:dyDescent="0.2">
      <c r="E748" s="7"/>
      <c r="F748" s="7"/>
      <c r="P748" s="7"/>
      <c r="Q748" s="7"/>
      <c r="Y748" s="7"/>
      <c r="Z748" s="7"/>
      <c r="AI748" s="7"/>
      <c r="AJ748" s="7"/>
    </row>
    <row r="749" spans="5:36" x14ac:dyDescent="0.2">
      <c r="E749" s="7"/>
      <c r="F749" s="7"/>
      <c r="P749" s="7"/>
      <c r="Q749" s="7"/>
      <c r="Y749" s="7"/>
      <c r="Z749" s="7"/>
      <c r="AI749" s="7"/>
      <c r="AJ749" s="7"/>
    </row>
    <row r="750" spans="5:36" x14ac:dyDescent="0.2">
      <c r="E750" s="7"/>
      <c r="F750" s="7"/>
      <c r="P750" s="7"/>
      <c r="Q750" s="7"/>
      <c r="Y750" s="7"/>
      <c r="Z750" s="7"/>
      <c r="AI750" s="7"/>
      <c r="AJ750" s="7"/>
    </row>
    <row r="751" spans="5:36" x14ac:dyDescent="0.2">
      <c r="E751" s="7"/>
      <c r="F751" s="7"/>
      <c r="P751" s="7"/>
      <c r="Q751" s="7"/>
      <c r="Y751" s="7"/>
      <c r="Z751" s="7"/>
      <c r="AI751" s="7"/>
      <c r="AJ751" s="7"/>
    </row>
    <row r="752" spans="5:36" x14ac:dyDescent="0.2">
      <c r="E752" s="7"/>
      <c r="F752" s="7"/>
      <c r="P752" s="7"/>
      <c r="Q752" s="7"/>
      <c r="Y752" s="7"/>
      <c r="Z752" s="7"/>
      <c r="AI752" s="7"/>
      <c r="AJ752" s="7"/>
    </row>
    <row r="753" spans="5:36" x14ac:dyDescent="0.2">
      <c r="E753" s="7"/>
      <c r="F753" s="7"/>
      <c r="P753" s="7"/>
      <c r="Q753" s="7"/>
      <c r="Y753" s="7"/>
      <c r="Z753" s="7"/>
      <c r="AI753" s="7"/>
      <c r="AJ753" s="7"/>
    </row>
    <row r="754" spans="5:36" x14ac:dyDescent="0.2">
      <c r="E754" s="7"/>
      <c r="F754" s="7"/>
      <c r="P754" s="7"/>
      <c r="Q754" s="7"/>
      <c r="Y754" s="7"/>
      <c r="Z754" s="7"/>
      <c r="AI754" s="7"/>
      <c r="AJ754" s="7"/>
    </row>
    <row r="755" spans="5:36" x14ac:dyDescent="0.2">
      <c r="E755" s="7"/>
      <c r="F755" s="7"/>
      <c r="P755" s="7"/>
      <c r="Q755" s="7"/>
      <c r="Y755" s="7"/>
      <c r="Z755" s="7"/>
      <c r="AI755" s="7"/>
      <c r="AJ755" s="7"/>
    </row>
    <row r="756" spans="5:36" x14ac:dyDescent="0.2">
      <c r="E756" s="7"/>
      <c r="F756" s="7"/>
      <c r="P756" s="7"/>
      <c r="Q756" s="7"/>
      <c r="Y756" s="7"/>
      <c r="Z756" s="7"/>
      <c r="AI756" s="7"/>
      <c r="AJ756" s="7"/>
    </row>
    <row r="757" spans="5:36" x14ac:dyDescent="0.2">
      <c r="E757" s="7"/>
      <c r="F757" s="7"/>
      <c r="P757" s="7"/>
      <c r="Q757" s="7"/>
      <c r="Y757" s="7"/>
      <c r="Z757" s="7"/>
      <c r="AI757" s="7"/>
      <c r="AJ757" s="7"/>
    </row>
    <row r="758" spans="5:36" x14ac:dyDescent="0.2">
      <c r="E758" s="7"/>
      <c r="F758" s="7"/>
      <c r="P758" s="7"/>
      <c r="Q758" s="7"/>
      <c r="Y758" s="7"/>
      <c r="Z758" s="7"/>
      <c r="AI758" s="7"/>
      <c r="AJ758" s="7"/>
    </row>
    <row r="759" spans="5:36" x14ac:dyDescent="0.2">
      <c r="E759" s="7"/>
      <c r="F759" s="7"/>
      <c r="P759" s="7"/>
      <c r="Q759" s="7"/>
      <c r="Y759" s="7"/>
      <c r="Z759" s="7"/>
      <c r="AI759" s="7"/>
      <c r="AJ759" s="7"/>
    </row>
    <row r="760" spans="5:36" x14ac:dyDescent="0.2">
      <c r="E760" s="7"/>
      <c r="F760" s="7"/>
      <c r="P760" s="7"/>
      <c r="Q760" s="7"/>
      <c r="Y760" s="7"/>
      <c r="Z760" s="7"/>
      <c r="AI760" s="7"/>
      <c r="AJ760" s="7"/>
    </row>
    <row r="761" spans="5:36" x14ac:dyDescent="0.2">
      <c r="E761" s="7"/>
      <c r="F761" s="7"/>
      <c r="P761" s="7"/>
      <c r="Q761" s="7"/>
      <c r="Y761" s="7"/>
      <c r="Z761" s="7"/>
      <c r="AI761" s="7"/>
      <c r="AJ761" s="7"/>
    </row>
    <row r="762" spans="5:36" x14ac:dyDescent="0.2">
      <c r="E762" s="7"/>
      <c r="F762" s="7"/>
      <c r="P762" s="7"/>
      <c r="Q762" s="7"/>
      <c r="Y762" s="7"/>
      <c r="Z762" s="7"/>
      <c r="AI762" s="7"/>
      <c r="AJ762" s="7"/>
    </row>
    <row r="763" spans="5:36" x14ac:dyDescent="0.2">
      <c r="E763" s="7"/>
      <c r="F763" s="7"/>
      <c r="P763" s="7"/>
      <c r="Q763" s="7"/>
      <c r="Y763" s="7"/>
      <c r="Z763" s="7"/>
      <c r="AI763" s="7"/>
      <c r="AJ763" s="7"/>
    </row>
    <row r="764" spans="5:36" x14ac:dyDescent="0.2">
      <c r="E764" s="7"/>
      <c r="F764" s="7"/>
      <c r="P764" s="7"/>
      <c r="Q764" s="7"/>
      <c r="Y764" s="7"/>
      <c r="Z764" s="7"/>
      <c r="AI764" s="7"/>
      <c r="AJ764" s="7"/>
    </row>
    <row r="765" spans="5:36" x14ac:dyDescent="0.2">
      <c r="E765" s="7"/>
      <c r="F765" s="7"/>
      <c r="P765" s="7"/>
      <c r="Q765" s="7"/>
      <c r="Y765" s="7"/>
      <c r="Z765" s="7"/>
      <c r="AI765" s="7"/>
      <c r="AJ765" s="7"/>
    </row>
    <row r="766" spans="5:36" x14ac:dyDescent="0.2">
      <c r="E766" s="7"/>
      <c r="F766" s="7"/>
      <c r="P766" s="7"/>
      <c r="Q766" s="7"/>
      <c r="Y766" s="7"/>
      <c r="Z766" s="7"/>
      <c r="AI766" s="7"/>
      <c r="AJ766" s="7"/>
    </row>
    <row r="767" spans="5:36" x14ac:dyDescent="0.2">
      <c r="E767" s="7"/>
      <c r="F767" s="7"/>
      <c r="P767" s="7"/>
      <c r="Q767" s="7"/>
      <c r="Y767" s="7"/>
      <c r="Z767" s="7"/>
      <c r="AI767" s="7"/>
      <c r="AJ767" s="7"/>
    </row>
    <row r="768" spans="5:36" x14ac:dyDescent="0.2">
      <c r="E768" s="7"/>
      <c r="F768" s="7"/>
      <c r="P768" s="7"/>
      <c r="Q768" s="7"/>
      <c r="Y768" s="7"/>
      <c r="Z768" s="7"/>
      <c r="AI768" s="7"/>
      <c r="AJ768" s="7"/>
    </row>
    <row r="769" spans="5:36" x14ac:dyDescent="0.2">
      <c r="E769" s="7"/>
      <c r="F769" s="7"/>
      <c r="P769" s="7"/>
      <c r="Q769" s="7"/>
      <c r="Y769" s="7"/>
      <c r="Z769" s="7"/>
      <c r="AI769" s="7"/>
      <c r="AJ769" s="7"/>
    </row>
    <row r="770" spans="5:36" x14ac:dyDescent="0.2">
      <c r="E770" s="7"/>
      <c r="F770" s="7"/>
      <c r="P770" s="7"/>
      <c r="Q770" s="7"/>
      <c r="Y770" s="7"/>
      <c r="Z770" s="7"/>
      <c r="AI770" s="7"/>
      <c r="AJ770" s="7"/>
    </row>
    <row r="771" spans="5:36" x14ac:dyDescent="0.2">
      <c r="E771" s="7"/>
      <c r="F771" s="7"/>
      <c r="P771" s="7"/>
      <c r="Q771" s="7"/>
      <c r="Y771" s="7"/>
      <c r="Z771" s="7"/>
      <c r="AI771" s="7"/>
      <c r="AJ771" s="7"/>
    </row>
    <row r="772" spans="5:36" x14ac:dyDescent="0.2">
      <c r="E772" s="7"/>
      <c r="F772" s="7"/>
      <c r="P772" s="7"/>
      <c r="Q772" s="7"/>
      <c r="Y772" s="7"/>
      <c r="Z772" s="7"/>
      <c r="AI772" s="7"/>
      <c r="AJ772" s="7"/>
    </row>
    <row r="773" spans="5:36" x14ac:dyDescent="0.2">
      <c r="E773" s="7"/>
      <c r="F773" s="7"/>
      <c r="P773" s="7"/>
      <c r="Q773" s="7"/>
      <c r="Y773" s="7"/>
      <c r="Z773" s="7"/>
      <c r="AI773" s="7"/>
      <c r="AJ773" s="7"/>
    </row>
    <row r="774" spans="5:36" x14ac:dyDescent="0.2">
      <c r="E774" s="7"/>
      <c r="F774" s="7"/>
      <c r="P774" s="7"/>
      <c r="Q774" s="7"/>
      <c r="Y774" s="7"/>
      <c r="Z774" s="7"/>
      <c r="AI774" s="7"/>
      <c r="AJ774" s="7"/>
    </row>
    <row r="775" spans="5:36" x14ac:dyDescent="0.2">
      <c r="E775" s="7"/>
      <c r="F775" s="7"/>
      <c r="P775" s="7"/>
      <c r="Q775" s="7"/>
      <c r="Y775" s="7"/>
      <c r="Z775" s="7"/>
      <c r="AI775" s="7"/>
      <c r="AJ775" s="7"/>
    </row>
    <row r="776" spans="5:36" x14ac:dyDescent="0.2">
      <c r="E776" s="7"/>
      <c r="F776" s="7"/>
      <c r="P776" s="7"/>
      <c r="Q776" s="7"/>
      <c r="Y776" s="7"/>
      <c r="Z776" s="7"/>
      <c r="AI776" s="7"/>
      <c r="AJ776" s="7"/>
    </row>
    <row r="777" spans="5:36" x14ac:dyDescent="0.2">
      <c r="E777" s="7"/>
      <c r="F777" s="7"/>
      <c r="P777" s="7"/>
      <c r="Q777" s="7"/>
      <c r="Y777" s="7"/>
      <c r="Z777" s="7"/>
      <c r="AI777" s="7"/>
      <c r="AJ777" s="7"/>
    </row>
    <row r="778" spans="5:36" x14ac:dyDescent="0.2">
      <c r="E778" s="7"/>
      <c r="F778" s="7"/>
      <c r="P778" s="7"/>
      <c r="Q778" s="7"/>
      <c r="Y778" s="7"/>
      <c r="Z778" s="7"/>
      <c r="AI778" s="7"/>
      <c r="AJ778" s="7"/>
    </row>
    <row r="779" spans="5:36" x14ac:dyDescent="0.2">
      <c r="E779" s="7"/>
      <c r="F779" s="7"/>
      <c r="P779" s="7"/>
      <c r="Q779" s="7"/>
      <c r="Y779" s="7"/>
      <c r="Z779" s="7"/>
      <c r="AI779" s="7"/>
      <c r="AJ779" s="7"/>
    </row>
    <row r="780" spans="5:36" x14ac:dyDescent="0.2">
      <c r="E780" s="7"/>
      <c r="F780" s="7"/>
      <c r="P780" s="7"/>
      <c r="Q780" s="7"/>
      <c r="Y780" s="7"/>
      <c r="Z780" s="7"/>
      <c r="AI780" s="7"/>
      <c r="AJ780" s="7"/>
    </row>
    <row r="781" spans="5:36" x14ac:dyDescent="0.2">
      <c r="E781" s="7"/>
      <c r="F781" s="7"/>
      <c r="P781" s="7"/>
      <c r="Q781" s="7"/>
      <c r="Y781" s="7"/>
      <c r="Z781" s="7"/>
      <c r="AI781" s="7"/>
      <c r="AJ781" s="7"/>
    </row>
    <row r="782" spans="5:36" x14ac:dyDescent="0.2">
      <c r="E782" s="7"/>
      <c r="F782" s="7"/>
      <c r="P782" s="7"/>
      <c r="Q782" s="7"/>
      <c r="Y782" s="7"/>
      <c r="Z782" s="7"/>
      <c r="AI782" s="7"/>
      <c r="AJ782" s="7"/>
    </row>
    <row r="783" spans="5:36" x14ac:dyDescent="0.2">
      <c r="E783" s="7"/>
      <c r="F783" s="7"/>
      <c r="P783" s="7"/>
      <c r="Q783" s="7"/>
      <c r="Y783" s="7"/>
      <c r="Z783" s="7"/>
      <c r="AI783" s="7"/>
      <c r="AJ783" s="7"/>
    </row>
    <row r="784" spans="5:36" x14ac:dyDescent="0.2">
      <c r="E784" s="7"/>
      <c r="F784" s="7"/>
      <c r="P784" s="7"/>
      <c r="Q784" s="7"/>
      <c r="Y784" s="7"/>
      <c r="Z784" s="7"/>
      <c r="AI784" s="7"/>
      <c r="AJ784" s="7"/>
    </row>
    <row r="785" spans="5:36" x14ac:dyDescent="0.2">
      <c r="E785" s="7"/>
      <c r="F785" s="7"/>
      <c r="P785" s="7"/>
      <c r="Q785" s="7"/>
      <c r="Y785" s="7"/>
      <c r="Z785" s="7"/>
      <c r="AI785" s="7"/>
      <c r="AJ785" s="7"/>
    </row>
    <row r="786" spans="5:36" x14ac:dyDescent="0.2">
      <c r="E786" s="7"/>
      <c r="F786" s="7"/>
      <c r="P786" s="7"/>
      <c r="Q786" s="7"/>
      <c r="Y786" s="7"/>
      <c r="Z786" s="7"/>
      <c r="AI786" s="7"/>
      <c r="AJ786" s="7"/>
    </row>
    <row r="787" spans="5:36" x14ac:dyDescent="0.2">
      <c r="E787" s="7"/>
      <c r="F787" s="7"/>
      <c r="P787" s="7"/>
      <c r="Q787" s="7"/>
      <c r="Y787" s="7"/>
      <c r="Z787" s="7"/>
      <c r="AI787" s="7"/>
      <c r="AJ787" s="7"/>
    </row>
    <row r="788" spans="5:36" x14ac:dyDescent="0.2">
      <c r="E788" s="7"/>
      <c r="F788" s="7"/>
      <c r="P788" s="7"/>
      <c r="Q788" s="7"/>
      <c r="Y788" s="7"/>
      <c r="Z788" s="7"/>
      <c r="AI788" s="7"/>
      <c r="AJ788" s="7"/>
    </row>
    <row r="789" spans="5:36" x14ac:dyDescent="0.2">
      <c r="E789" s="7"/>
      <c r="F789" s="7"/>
      <c r="P789" s="7"/>
      <c r="Q789" s="7"/>
      <c r="Y789" s="7"/>
      <c r="Z789" s="7"/>
      <c r="AI789" s="7"/>
      <c r="AJ789" s="7"/>
    </row>
    <row r="790" spans="5:36" x14ac:dyDescent="0.2">
      <c r="E790" s="7"/>
      <c r="F790" s="7"/>
      <c r="P790" s="7"/>
      <c r="Q790" s="7"/>
      <c r="Y790" s="7"/>
      <c r="Z790" s="7"/>
      <c r="AI790" s="7"/>
      <c r="AJ790" s="7"/>
    </row>
    <row r="791" spans="5:36" x14ac:dyDescent="0.2">
      <c r="E791" s="7"/>
      <c r="F791" s="7"/>
      <c r="P791" s="7"/>
      <c r="Q791" s="7"/>
      <c r="Y791" s="7"/>
      <c r="Z791" s="7"/>
      <c r="AI791" s="7"/>
      <c r="AJ791" s="7"/>
    </row>
    <row r="792" spans="5:36" x14ac:dyDescent="0.2">
      <c r="E792" s="7"/>
      <c r="F792" s="7"/>
      <c r="P792" s="7"/>
      <c r="Q792" s="7"/>
      <c r="Y792" s="7"/>
      <c r="Z792" s="7"/>
      <c r="AI792" s="7"/>
      <c r="AJ792" s="7"/>
    </row>
    <row r="793" spans="5:36" x14ac:dyDescent="0.2">
      <c r="E793" s="7"/>
      <c r="F793" s="7"/>
      <c r="P793" s="7"/>
      <c r="Q793" s="7"/>
      <c r="Y793" s="7"/>
      <c r="Z793" s="7"/>
      <c r="AI793" s="7"/>
      <c r="AJ793" s="7"/>
    </row>
    <row r="794" spans="5:36" x14ac:dyDescent="0.2">
      <c r="E794" s="7"/>
      <c r="F794" s="7"/>
      <c r="P794" s="7"/>
      <c r="Q794" s="7"/>
      <c r="Y794" s="7"/>
      <c r="Z794" s="7"/>
      <c r="AI794" s="7"/>
      <c r="AJ794" s="7"/>
    </row>
    <row r="795" spans="5:36" x14ac:dyDescent="0.2">
      <c r="E795" s="7"/>
      <c r="F795" s="7"/>
      <c r="P795" s="7"/>
      <c r="Q795" s="7"/>
      <c r="Y795" s="7"/>
      <c r="Z795" s="7"/>
      <c r="AI795" s="7"/>
      <c r="AJ795" s="7"/>
    </row>
    <row r="796" spans="5:36" x14ac:dyDescent="0.2">
      <c r="E796" s="7"/>
      <c r="F796" s="7"/>
      <c r="P796" s="7"/>
      <c r="Q796" s="7"/>
      <c r="Y796" s="7"/>
      <c r="Z796" s="7"/>
      <c r="AI796" s="7"/>
      <c r="AJ796" s="7"/>
    </row>
    <row r="797" spans="5:36" x14ac:dyDescent="0.2">
      <c r="E797" s="7"/>
      <c r="F797" s="7"/>
      <c r="P797" s="7"/>
      <c r="Q797" s="7"/>
      <c r="Y797" s="7"/>
      <c r="Z797" s="7"/>
      <c r="AI797" s="7"/>
      <c r="AJ797" s="7"/>
    </row>
    <row r="798" spans="5:36" x14ac:dyDescent="0.2">
      <c r="E798" s="7"/>
      <c r="F798" s="7"/>
      <c r="P798" s="7"/>
      <c r="Q798" s="7"/>
      <c r="Y798" s="7"/>
      <c r="Z798" s="7"/>
      <c r="AI798" s="7"/>
      <c r="AJ798" s="7"/>
    </row>
    <row r="799" spans="5:36" x14ac:dyDescent="0.2">
      <c r="E799" s="7"/>
      <c r="F799" s="7"/>
      <c r="P799" s="7"/>
      <c r="Q799" s="7"/>
      <c r="Y799" s="7"/>
      <c r="Z799" s="7"/>
      <c r="AI799" s="7"/>
      <c r="AJ799" s="7"/>
    </row>
    <row r="800" spans="5:36" x14ac:dyDescent="0.2">
      <c r="E800" s="7"/>
      <c r="F800" s="7"/>
      <c r="P800" s="7"/>
      <c r="Q800" s="7"/>
      <c r="Y800" s="7"/>
      <c r="Z800" s="7"/>
      <c r="AI800" s="7"/>
      <c r="AJ800" s="7"/>
    </row>
    <row r="801" spans="5:36" x14ac:dyDescent="0.2">
      <c r="E801" s="7"/>
      <c r="F801" s="7"/>
      <c r="P801" s="7"/>
      <c r="Q801" s="7"/>
      <c r="Y801" s="7"/>
      <c r="Z801" s="7"/>
      <c r="AI801" s="7"/>
      <c r="AJ801" s="7"/>
    </row>
    <row r="802" spans="5:36" x14ac:dyDescent="0.2">
      <c r="E802" s="7"/>
      <c r="F802" s="7"/>
      <c r="P802" s="7"/>
      <c r="Q802" s="7"/>
      <c r="Y802" s="7"/>
      <c r="Z802" s="7"/>
      <c r="AI802" s="7"/>
      <c r="AJ802" s="7"/>
    </row>
    <row r="803" spans="5:36" x14ac:dyDescent="0.2">
      <c r="E803" s="7"/>
      <c r="F803" s="7"/>
      <c r="P803" s="7"/>
      <c r="Q803" s="7"/>
      <c r="Y803" s="7"/>
      <c r="Z803" s="7"/>
      <c r="AI803" s="7"/>
      <c r="AJ803" s="7"/>
    </row>
    <row r="804" spans="5:36" x14ac:dyDescent="0.2">
      <c r="E804" s="7"/>
      <c r="F804" s="7"/>
      <c r="P804" s="7"/>
      <c r="Q804" s="7"/>
      <c r="Y804" s="7"/>
      <c r="Z804" s="7"/>
      <c r="AI804" s="7"/>
      <c r="AJ804" s="7"/>
    </row>
    <row r="805" spans="5:36" x14ac:dyDescent="0.2">
      <c r="E805" s="7"/>
      <c r="F805" s="7"/>
      <c r="P805" s="7"/>
      <c r="Q805" s="7"/>
      <c r="Y805" s="7"/>
      <c r="Z805" s="7"/>
      <c r="AI805" s="7"/>
      <c r="AJ805" s="7"/>
    </row>
    <row r="806" spans="5:36" x14ac:dyDescent="0.2">
      <c r="E806" s="7"/>
      <c r="F806" s="7"/>
      <c r="P806" s="7"/>
      <c r="Q806" s="7"/>
      <c r="Y806" s="7"/>
      <c r="Z806" s="7"/>
      <c r="AI806" s="7"/>
      <c r="AJ806" s="7"/>
    </row>
    <row r="807" spans="5:36" x14ac:dyDescent="0.2">
      <c r="E807" s="7"/>
      <c r="F807" s="7"/>
      <c r="P807" s="7"/>
      <c r="Q807" s="7"/>
      <c r="Y807" s="7"/>
      <c r="Z807" s="7"/>
      <c r="AI807" s="7"/>
      <c r="AJ807" s="7"/>
    </row>
    <row r="808" spans="5:36" x14ac:dyDescent="0.2">
      <c r="E808" s="7"/>
      <c r="F808" s="7"/>
      <c r="P808" s="7"/>
      <c r="Q808" s="7"/>
      <c r="Y808" s="7"/>
      <c r="Z808" s="7"/>
      <c r="AI808" s="7"/>
      <c r="AJ808" s="7"/>
    </row>
    <row r="809" spans="5:36" x14ac:dyDescent="0.2">
      <c r="E809" s="7"/>
      <c r="F809" s="7"/>
      <c r="P809" s="7"/>
      <c r="Q809" s="7"/>
      <c r="Y809" s="7"/>
      <c r="Z809" s="7"/>
      <c r="AI809" s="7"/>
      <c r="AJ809" s="7"/>
    </row>
    <row r="810" spans="5:36" x14ac:dyDescent="0.2">
      <c r="E810" s="7"/>
      <c r="F810" s="7"/>
      <c r="P810" s="7"/>
      <c r="Q810" s="7"/>
      <c r="Y810" s="7"/>
      <c r="Z810" s="7"/>
      <c r="AI810" s="7"/>
      <c r="AJ810" s="7"/>
    </row>
    <row r="811" spans="5:36" x14ac:dyDescent="0.2">
      <c r="E811" s="7"/>
      <c r="F811" s="7"/>
      <c r="P811" s="7"/>
      <c r="Q811" s="7"/>
      <c r="Y811" s="7"/>
      <c r="Z811" s="7"/>
      <c r="AI811" s="7"/>
      <c r="AJ811" s="7"/>
    </row>
    <row r="812" spans="5:36" x14ac:dyDescent="0.2">
      <c r="E812" s="7"/>
      <c r="F812" s="7"/>
      <c r="P812" s="7"/>
      <c r="Q812" s="7"/>
      <c r="Y812" s="7"/>
      <c r="Z812" s="7"/>
      <c r="AI812" s="7"/>
      <c r="AJ812" s="7"/>
    </row>
    <row r="813" spans="5:36" x14ac:dyDescent="0.2">
      <c r="E813" s="7"/>
      <c r="F813" s="7"/>
      <c r="P813" s="7"/>
      <c r="Q813" s="7"/>
      <c r="Y813" s="7"/>
      <c r="Z813" s="7"/>
      <c r="AI813" s="7"/>
      <c r="AJ813" s="7"/>
    </row>
    <row r="814" spans="5:36" x14ac:dyDescent="0.2">
      <c r="E814" s="7"/>
      <c r="F814" s="7"/>
      <c r="P814" s="7"/>
      <c r="Q814" s="7"/>
      <c r="Y814" s="7"/>
      <c r="Z814" s="7"/>
      <c r="AI814" s="7"/>
      <c r="AJ814" s="7"/>
    </row>
    <row r="815" spans="5:36" x14ac:dyDescent="0.2">
      <c r="E815" s="7"/>
      <c r="F815" s="7"/>
      <c r="P815" s="7"/>
      <c r="Q815" s="7"/>
      <c r="Y815" s="7"/>
      <c r="Z815" s="7"/>
      <c r="AI815" s="7"/>
      <c r="AJ815" s="7"/>
    </row>
    <row r="816" spans="5:36" x14ac:dyDescent="0.2">
      <c r="E816" s="7"/>
      <c r="F816" s="7"/>
      <c r="P816" s="7"/>
      <c r="Q816" s="7"/>
      <c r="Y816" s="7"/>
      <c r="Z816" s="7"/>
      <c r="AI816" s="7"/>
      <c r="AJ816" s="7"/>
    </row>
    <row r="817" spans="5:36" x14ac:dyDescent="0.2">
      <c r="E817" s="7"/>
      <c r="F817" s="7"/>
      <c r="P817" s="7"/>
      <c r="Q817" s="7"/>
      <c r="Y817" s="7"/>
      <c r="Z817" s="7"/>
      <c r="AI817" s="7"/>
      <c r="AJ817" s="7"/>
    </row>
    <row r="818" spans="5:36" x14ac:dyDescent="0.2">
      <c r="E818" s="7"/>
      <c r="F818" s="7"/>
      <c r="P818" s="7"/>
      <c r="Q818" s="7"/>
      <c r="Y818" s="7"/>
      <c r="Z818" s="7"/>
      <c r="AI818" s="7"/>
      <c r="AJ818" s="7"/>
    </row>
    <row r="819" spans="5:36" x14ac:dyDescent="0.2">
      <c r="E819" s="7"/>
      <c r="F819" s="7"/>
      <c r="P819" s="7"/>
      <c r="Q819" s="7"/>
      <c r="Y819" s="7"/>
      <c r="Z819" s="7"/>
      <c r="AI819" s="7"/>
      <c r="AJ819" s="7"/>
    </row>
    <row r="820" spans="5:36" x14ac:dyDescent="0.2">
      <c r="E820" s="7"/>
      <c r="F820" s="7"/>
      <c r="P820" s="7"/>
      <c r="Q820" s="7"/>
      <c r="Y820" s="7"/>
      <c r="Z820" s="7"/>
      <c r="AI820" s="7"/>
      <c r="AJ820" s="7"/>
    </row>
    <row r="821" spans="5:36" x14ac:dyDescent="0.2">
      <c r="E821" s="7"/>
      <c r="F821" s="7"/>
      <c r="P821" s="7"/>
      <c r="Q821" s="7"/>
      <c r="Y821" s="7"/>
      <c r="Z821" s="7"/>
      <c r="AI821" s="7"/>
      <c r="AJ821" s="7"/>
    </row>
    <row r="822" spans="5:36" x14ac:dyDescent="0.2">
      <c r="E822" s="7"/>
      <c r="F822" s="7"/>
      <c r="P822" s="7"/>
      <c r="Q822" s="7"/>
      <c r="Y822" s="7"/>
      <c r="Z822" s="7"/>
      <c r="AI822" s="7"/>
      <c r="AJ822" s="7"/>
    </row>
    <row r="823" spans="5:36" x14ac:dyDescent="0.2">
      <c r="E823" s="7"/>
      <c r="F823" s="7"/>
      <c r="P823" s="7"/>
      <c r="Q823" s="7"/>
      <c r="Y823" s="7"/>
      <c r="Z823" s="7"/>
      <c r="AI823" s="7"/>
      <c r="AJ823" s="7"/>
    </row>
    <row r="824" spans="5:36" x14ac:dyDescent="0.2">
      <c r="E824" s="7"/>
      <c r="F824" s="7"/>
      <c r="P824" s="7"/>
      <c r="Q824" s="7"/>
      <c r="Y824" s="7"/>
      <c r="Z824" s="7"/>
      <c r="AI824" s="7"/>
      <c r="AJ824" s="7"/>
    </row>
    <row r="825" spans="5:36" x14ac:dyDescent="0.2">
      <c r="E825" s="7"/>
      <c r="F825" s="7"/>
      <c r="P825" s="7"/>
      <c r="Q825" s="7"/>
      <c r="Y825" s="7"/>
      <c r="Z825" s="7"/>
      <c r="AI825" s="7"/>
      <c r="AJ825" s="7"/>
    </row>
    <row r="826" spans="5:36" x14ac:dyDescent="0.2">
      <c r="E826" s="7"/>
      <c r="F826" s="7"/>
      <c r="P826" s="7"/>
      <c r="Q826" s="7"/>
      <c r="Y826" s="7"/>
      <c r="Z826" s="7"/>
      <c r="AI826" s="7"/>
      <c r="AJ826" s="7"/>
    </row>
    <row r="827" spans="5:36" x14ac:dyDescent="0.2">
      <c r="E827" s="7"/>
      <c r="F827" s="7"/>
      <c r="P827" s="7"/>
      <c r="Q827" s="7"/>
      <c r="Y827" s="7"/>
      <c r="Z827" s="7"/>
      <c r="AI827" s="7"/>
      <c r="AJ827" s="7"/>
    </row>
    <row r="828" spans="5:36" x14ac:dyDescent="0.2">
      <c r="E828" s="7"/>
      <c r="F828" s="7"/>
      <c r="P828" s="7"/>
      <c r="Q828" s="7"/>
      <c r="Y828" s="7"/>
      <c r="Z828" s="7"/>
      <c r="AI828" s="7"/>
      <c r="AJ828" s="7"/>
    </row>
    <row r="829" spans="5:36" x14ac:dyDescent="0.2">
      <c r="E829" s="7"/>
      <c r="F829" s="7"/>
      <c r="P829" s="7"/>
      <c r="Q829" s="7"/>
      <c r="Y829" s="7"/>
      <c r="Z829" s="7"/>
      <c r="AI829" s="7"/>
      <c r="AJ829" s="7"/>
    </row>
    <row r="830" spans="5:36" x14ac:dyDescent="0.2">
      <c r="E830" s="7"/>
      <c r="F830" s="7"/>
      <c r="P830" s="7"/>
      <c r="Q830" s="7"/>
      <c r="Y830" s="7"/>
      <c r="Z830" s="7"/>
      <c r="AI830" s="7"/>
      <c r="AJ830" s="7"/>
    </row>
    <row r="831" spans="5:36" x14ac:dyDescent="0.2">
      <c r="E831" s="7"/>
      <c r="F831" s="7"/>
      <c r="P831" s="7"/>
      <c r="Q831" s="7"/>
      <c r="Y831" s="7"/>
      <c r="Z831" s="7"/>
      <c r="AI831" s="7"/>
      <c r="AJ831" s="7"/>
    </row>
    <row r="832" spans="5:36" x14ac:dyDescent="0.2">
      <c r="E832" s="7"/>
      <c r="F832" s="7"/>
      <c r="P832" s="7"/>
      <c r="Q832" s="7"/>
      <c r="Y832" s="7"/>
      <c r="Z832" s="7"/>
      <c r="AI832" s="7"/>
      <c r="AJ832" s="7"/>
    </row>
    <row r="833" spans="5:36" x14ac:dyDescent="0.2">
      <c r="E833" s="7"/>
      <c r="F833" s="7"/>
      <c r="P833" s="7"/>
      <c r="Q833" s="7"/>
      <c r="Y833" s="7"/>
      <c r="Z833" s="7"/>
      <c r="AI833" s="7"/>
      <c r="AJ833" s="7"/>
    </row>
    <row r="834" spans="5:36" x14ac:dyDescent="0.2">
      <c r="E834" s="7"/>
      <c r="F834" s="7"/>
      <c r="P834" s="7"/>
      <c r="Q834" s="7"/>
      <c r="Y834" s="7"/>
      <c r="Z834" s="7"/>
      <c r="AI834" s="7"/>
      <c r="AJ834" s="7"/>
    </row>
    <row r="835" spans="5:36" x14ac:dyDescent="0.2">
      <c r="E835" s="7"/>
      <c r="F835" s="7"/>
      <c r="P835" s="7"/>
      <c r="Q835" s="7"/>
      <c r="Y835" s="7"/>
      <c r="Z835" s="7"/>
      <c r="AI835" s="7"/>
      <c r="AJ835" s="7"/>
    </row>
    <row r="836" spans="5:36" x14ac:dyDescent="0.2">
      <c r="E836" s="7"/>
      <c r="F836" s="7"/>
      <c r="P836" s="7"/>
      <c r="Q836" s="7"/>
      <c r="Y836" s="7"/>
      <c r="Z836" s="7"/>
      <c r="AI836" s="7"/>
      <c r="AJ836" s="7"/>
    </row>
    <row r="837" spans="5:36" x14ac:dyDescent="0.2">
      <c r="E837" s="7"/>
      <c r="F837" s="7"/>
      <c r="P837" s="7"/>
      <c r="Q837" s="7"/>
      <c r="Y837" s="7"/>
      <c r="Z837" s="7"/>
      <c r="AI837" s="7"/>
      <c r="AJ837" s="7"/>
    </row>
    <row r="838" spans="5:36" x14ac:dyDescent="0.2">
      <c r="E838" s="7"/>
      <c r="F838" s="7"/>
      <c r="P838" s="7"/>
      <c r="Q838" s="7"/>
      <c r="Y838" s="7"/>
      <c r="Z838" s="7"/>
      <c r="AI838" s="7"/>
      <c r="AJ838" s="7"/>
    </row>
    <row r="839" spans="5:36" x14ac:dyDescent="0.2">
      <c r="E839" s="7"/>
      <c r="F839" s="7"/>
      <c r="P839" s="7"/>
      <c r="Q839" s="7"/>
      <c r="Y839" s="7"/>
      <c r="Z839" s="7"/>
      <c r="AI839" s="7"/>
      <c r="AJ839" s="7"/>
    </row>
    <row r="840" spans="5:36" x14ac:dyDescent="0.2">
      <c r="E840" s="7"/>
      <c r="F840" s="7"/>
      <c r="P840" s="7"/>
      <c r="Q840" s="7"/>
      <c r="Y840" s="7"/>
      <c r="Z840" s="7"/>
      <c r="AI840" s="7"/>
      <c r="AJ840" s="7"/>
    </row>
    <row r="841" spans="5:36" x14ac:dyDescent="0.2">
      <c r="E841" s="7"/>
      <c r="F841" s="7"/>
      <c r="P841" s="7"/>
      <c r="Q841" s="7"/>
      <c r="Y841" s="7"/>
      <c r="Z841" s="7"/>
      <c r="AI841" s="7"/>
      <c r="AJ841" s="7"/>
    </row>
    <row r="842" spans="5:36" x14ac:dyDescent="0.2">
      <c r="E842" s="7"/>
      <c r="F842" s="7"/>
      <c r="P842" s="7"/>
      <c r="Q842" s="7"/>
      <c r="Y842" s="7"/>
      <c r="Z842" s="7"/>
      <c r="AI842" s="7"/>
      <c r="AJ842" s="7"/>
    </row>
    <row r="843" spans="5:36" x14ac:dyDescent="0.2">
      <c r="E843" s="7"/>
      <c r="F843" s="7"/>
      <c r="P843" s="7"/>
      <c r="Q843" s="7"/>
      <c r="Y843" s="7"/>
      <c r="Z843" s="7"/>
      <c r="AI843" s="7"/>
      <c r="AJ843" s="7"/>
    </row>
    <row r="844" spans="5:36" x14ac:dyDescent="0.2">
      <c r="E844" s="7"/>
      <c r="F844" s="7"/>
      <c r="P844" s="7"/>
      <c r="Q844" s="7"/>
      <c r="Y844" s="7"/>
      <c r="Z844" s="7"/>
      <c r="AI844" s="7"/>
      <c r="AJ844" s="7"/>
    </row>
    <row r="845" spans="5:36" x14ac:dyDescent="0.2">
      <c r="E845" s="7"/>
      <c r="F845" s="7"/>
      <c r="P845" s="7"/>
      <c r="Q845" s="7"/>
      <c r="Y845" s="7"/>
      <c r="Z845" s="7"/>
      <c r="AI845" s="7"/>
      <c r="AJ845" s="7"/>
    </row>
    <row r="846" spans="5:36" x14ac:dyDescent="0.2">
      <c r="E846" s="7"/>
      <c r="F846" s="7"/>
      <c r="P846" s="7"/>
      <c r="Q846" s="7"/>
      <c r="Y846" s="7"/>
      <c r="Z846" s="7"/>
      <c r="AI846" s="7"/>
      <c r="AJ846" s="7"/>
    </row>
    <row r="847" spans="5:36" x14ac:dyDescent="0.2">
      <c r="E847" s="7"/>
      <c r="F847" s="7"/>
      <c r="P847" s="7"/>
      <c r="Q847" s="7"/>
      <c r="Y847" s="7"/>
      <c r="Z847" s="7"/>
      <c r="AI847" s="7"/>
      <c r="AJ847" s="7"/>
    </row>
    <row r="848" spans="5:36" x14ac:dyDescent="0.2">
      <c r="E848" s="7"/>
      <c r="F848" s="7"/>
      <c r="P848" s="7"/>
      <c r="Q848" s="7"/>
      <c r="Y848" s="7"/>
      <c r="Z848" s="7"/>
      <c r="AI848" s="7"/>
      <c r="AJ848" s="7"/>
    </row>
    <row r="849" spans="5:36" x14ac:dyDescent="0.2">
      <c r="E849" s="7"/>
      <c r="F849" s="7"/>
      <c r="P849" s="7"/>
      <c r="Q849" s="7"/>
      <c r="Y849" s="7"/>
      <c r="Z849" s="7"/>
      <c r="AI849" s="7"/>
      <c r="AJ849" s="7"/>
    </row>
    <row r="850" spans="5:36" x14ac:dyDescent="0.2">
      <c r="E850" s="7"/>
      <c r="F850" s="7"/>
      <c r="P850" s="7"/>
      <c r="Q850" s="7"/>
      <c r="Y850" s="7"/>
      <c r="Z850" s="7"/>
      <c r="AI850" s="7"/>
      <c r="AJ850" s="7"/>
    </row>
    <row r="851" spans="5:36" x14ac:dyDescent="0.2">
      <c r="E851" s="7"/>
      <c r="F851" s="7"/>
      <c r="P851" s="7"/>
      <c r="Q851" s="7"/>
      <c r="Y851" s="7"/>
      <c r="Z851" s="7"/>
      <c r="AI851" s="7"/>
      <c r="AJ851" s="7"/>
    </row>
    <row r="852" spans="5:36" x14ac:dyDescent="0.2">
      <c r="E852" s="7"/>
      <c r="F852" s="7"/>
      <c r="P852" s="7"/>
      <c r="Q852" s="7"/>
      <c r="Y852" s="7"/>
      <c r="Z852" s="7"/>
      <c r="AI852" s="7"/>
      <c r="AJ852" s="7"/>
    </row>
    <row r="853" spans="5:36" x14ac:dyDescent="0.2">
      <c r="E853" s="7"/>
      <c r="F853" s="7"/>
      <c r="P853" s="7"/>
      <c r="Q853" s="7"/>
      <c r="Y853" s="7"/>
      <c r="Z853" s="7"/>
      <c r="AI853" s="7"/>
      <c r="AJ853" s="7"/>
    </row>
    <row r="854" spans="5:36" x14ac:dyDescent="0.2">
      <c r="E854" s="7"/>
      <c r="F854" s="7"/>
      <c r="P854" s="7"/>
      <c r="Q854" s="7"/>
      <c r="Y854" s="7"/>
      <c r="Z854" s="7"/>
      <c r="AI854" s="7"/>
      <c r="AJ854" s="7"/>
    </row>
    <row r="855" spans="5:36" x14ac:dyDescent="0.2">
      <c r="E855" s="7"/>
      <c r="F855" s="7"/>
      <c r="P855" s="7"/>
      <c r="Q855" s="7"/>
      <c r="Y855" s="7"/>
      <c r="Z855" s="7"/>
      <c r="AI855" s="7"/>
      <c r="AJ855" s="7"/>
    </row>
    <row r="856" spans="5:36" x14ac:dyDescent="0.2">
      <c r="E856" s="7"/>
      <c r="F856" s="7"/>
      <c r="P856" s="7"/>
      <c r="Q856" s="7"/>
      <c r="Y856" s="7"/>
      <c r="Z856" s="7"/>
      <c r="AI856" s="7"/>
      <c r="AJ856" s="7"/>
    </row>
    <row r="857" spans="5:36" x14ac:dyDescent="0.2">
      <c r="E857" s="7"/>
      <c r="F857" s="7"/>
      <c r="P857" s="7"/>
      <c r="Q857" s="7"/>
      <c r="Y857" s="7"/>
      <c r="Z857" s="7"/>
      <c r="AI857" s="7"/>
      <c r="AJ857" s="7"/>
    </row>
    <row r="858" spans="5:36" x14ac:dyDescent="0.2">
      <c r="E858" s="7"/>
      <c r="F858" s="7"/>
      <c r="P858" s="7"/>
      <c r="Q858" s="7"/>
      <c r="Y858" s="7"/>
      <c r="Z858" s="7"/>
      <c r="AI858" s="7"/>
      <c r="AJ858" s="7"/>
    </row>
    <row r="859" spans="5:36" x14ac:dyDescent="0.2">
      <c r="E859" s="7"/>
      <c r="F859" s="7"/>
      <c r="P859" s="7"/>
      <c r="Q859" s="7"/>
      <c r="Y859" s="7"/>
      <c r="Z859" s="7"/>
      <c r="AI859" s="7"/>
      <c r="AJ859" s="7"/>
    </row>
    <row r="860" spans="5:36" x14ac:dyDescent="0.2">
      <c r="E860" s="7"/>
      <c r="F860" s="7"/>
      <c r="P860" s="7"/>
      <c r="Q860" s="7"/>
      <c r="Y860" s="7"/>
      <c r="Z860" s="7"/>
      <c r="AI860" s="7"/>
      <c r="AJ860" s="7"/>
    </row>
    <row r="861" spans="5:36" x14ac:dyDescent="0.2">
      <c r="E861" s="7"/>
      <c r="F861" s="7"/>
      <c r="P861" s="7"/>
      <c r="Q861" s="7"/>
      <c r="Y861" s="7"/>
      <c r="Z861" s="7"/>
      <c r="AI861" s="7"/>
      <c r="AJ861" s="7"/>
    </row>
    <row r="862" spans="5:36" x14ac:dyDescent="0.2">
      <c r="E862" s="7"/>
      <c r="F862" s="7"/>
      <c r="P862" s="7"/>
      <c r="Q862" s="7"/>
      <c r="Y862" s="7"/>
      <c r="Z862" s="7"/>
      <c r="AI862" s="7"/>
      <c r="AJ862" s="7"/>
    </row>
    <row r="863" spans="5:36" x14ac:dyDescent="0.2">
      <c r="E863" s="7"/>
      <c r="F863" s="7"/>
      <c r="P863" s="7"/>
      <c r="Q863" s="7"/>
      <c r="Y863" s="7"/>
      <c r="Z863" s="7"/>
      <c r="AI863" s="7"/>
      <c r="AJ863" s="7"/>
    </row>
    <row r="864" spans="5:36" x14ac:dyDescent="0.2">
      <c r="E864" s="7"/>
      <c r="F864" s="7"/>
      <c r="P864" s="7"/>
      <c r="Q864" s="7"/>
      <c r="Y864" s="7"/>
      <c r="Z864" s="7"/>
      <c r="AI864" s="7"/>
      <c r="AJ864" s="7"/>
    </row>
    <row r="865" spans="5:36" x14ac:dyDescent="0.2">
      <c r="E865" s="7"/>
      <c r="F865" s="7"/>
      <c r="P865" s="7"/>
      <c r="Q865" s="7"/>
      <c r="Y865" s="7"/>
      <c r="Z865" s="7"/>
      <c r="AI865" s="7"/>
      <c r="AJ865" s="7"/>
    </row>
    <row r="866" spans="5:36" x14ac:dyDescent="0.2">
      <c r="E866" s="7"/>
      <c r="F866" s="7"/>
      <c r="P866" s="7"/>
      <c r="Q866" s="7"/>
      <c r="Y866" s="7"/>
      <c r="Z866" s="7"/>
      <c r="AI866" s="7"/>
      <c r="AJ866" s="7"/>
    </row>
    <row r="867" spans="5:36" x14ac:dyDescent="0.2">
      <c r="E867" s="7"/>
      <c r="F867" s="7"/>
      <c r="P867" s="7"/>
      <c r="Q867" s="7"/>
      <c r="Y867" s="7"/>
      <c r="Z867" s="7"/>
      <c r="AI867" s="7"/>
      <c r="AJ867" s="7"/>
    </row>
    <row r="868" spans="5:36" x14ac:dyDescent="0.2">
      <c r="E868" s="7"/>
      <c r="F868" s="7"/>
      <c r="P868" s="7"/>
      <c r="Q868" s="7"/>
      <c r="Y868" s="7"/>
      <c r="Z868" s="7"/>
      <c r="AI868" s="7"/>
      <c r="AJ868" s="7"/>
    </row>
    <row r="869" spans="5:36" x14ac:dyDescent="0.2">
      <c r="E869" s="7"/>
      <c r="F869" s="7"/>
      <c r="P869" s="7"/>
      <c r="Q869" s="7"/>
      <c r="Y869" s="7"/>
      <c r="Z869" s="7"/>
      <c r="AI869" s="7"/>
      <c r="AJ869" s="7"/>
    </row>
    <row r="870" spans="5:36" x14ac:dyDescent="0.2">
      <c r="E870" s="7"/>
      <c r="F870" s="7"/>
      <c r="P870" s="7"/>
      <c r="Q870" s="7"/>
      <c r="Y870" s="7"/>
      <c r="Z870" s="7"/>
      <c r="AI870" s="7"/>
      <c r="AJ870" s="7"/>
    </row>
    <row r="871" spans="5:36" x14ac:dyDescent="0.2">
      <c r="E871" s="7"/>
      <c r="F871" s="7"/>
      <c r="P871" s="7"/>
      <c r="Q871" s="7"/>
      <c r="Y871" s="7"/>
      <c r="Z871" s="7"/>
      <c r="AI871" s="7"/>
      <c r="AJ871" s="7"/>
    </row>
    <row r="872" spans="5:36" x14ac:dyDescent="0.2">
      <c r="E872" s="7"/>
      <c r="F872" s="7"/>
      <c r="P872" s="7"/>
      <c r="Q872" s="7"/>
      <c r="Y872" s="7"/>
      <c r="Z872" s="7"/>
      <c r="AI872" s="7"/>
      <c r="AJ872" s="7"/>
    </row>
    <row r="873" spans="5:36" x14ac:dyDescent="0.2">
      <c r="E873" s="7"/>
      <c r="F873" s="7"/>
      <c r="P873" s="7"/>
      <c r="Q873" s="7"/>
      <c r="Y873" s="7"/>
      <c r="Z873" s="7"/>
      <c r="AI873" s="7"/>
      <c r="AJ873" s="7"/>
    </row>
    <row r="874" spans="5:36" x14ac:dyDescent="0.2">
      <c r="E874" s="7"/>
      <c r="F874" s="7"/>
      <c r="P874" s="7"/>
      <c r="Q874" s="7"/>
      <c r="Y874" s="7"/>
      <c r="Z874" s="7"/>
      <c r="AI874" s="7"/>
      <c r="AJ874" s="7"/>
    </row>
    <row r="875" spans="5:36" x14ac:dyDescent="0.2">
      <c r="E875" s="7"/>
      <c r="F875" s="7"/>
      <c r="P875" s="7"/>
      <c r="Q875" s="7"/>
      <c r="Y875" s="7"/>
      <c r="Z875" s="7"/>
      <c r="AI875" s="7"/>
      <c r="AJ875" s="7"/>
    </row>
    <row r="876" spans="5:36" x14ac:dyDescent="0.2">
      <c r="E876" s="7"/>
      <c r="F876" s="7"/>
      <c r="P876" s="7"/>
      <c r="Q876" s="7"/>
      <c r="Y876" s="7"/>
      <c r="Z876" s="7"/>
      <c r="AI876" s="7"/>
      <c r="AJ876" s="7"/>
    </row>
    <row r="877" spans="5:36" x14ac:dyDescent="0.2">
      <c r="E877" s="7"/>
      <c r="F877" s="7"/>
      <c r="P877" s="7"/>
      <c r="Q877" s="7"/>
      <c r="Y877" s="7"/>
      <c r="Z877" s="7"/>
      <c r="AI877" s="7"/>
      <c r="AJ877" s="7"/>
    </row>
    <row r="878" spans="5:36" x14ac:dyDescent="0.2">
      <c r="E878" s="7"/>
      <c r="F878" s="7"/>
      <c r="P878" s="7"/>
      <c r="Q878" s="7"/>
      <c r="Y878" s="7"/>
      <c r="Z878" s="7"/>
      <c r="AI878" s="7"/>
      <c r="AJ878" s="7"/>
    </row>
    <row r="879" spans="5:36" x14ac:dyDescent="0.2">
      <c r="E879" s="7"/>
      <c r="F879" s="7"/>
      <c r="P879" s="7"/>
      <c r="Q879" s="7"/>
      <c r="Y879" s="7"/>
      <c r="Z879" s="7"/>
      <c r="AI879" s="7"/>
      <c r="AJ879" s="7"/>
    </row>
    <row r="880" spans="5:36" x14ac:dyDescent="0.2">
      <c r="E880" s="7"/>
      <c r="F880" s="7"/>
      <c r="P880" s="7"/>
      <c r="Q880" s="7"/>
      <c r="Y880" s="7"/>
      <c r="Z880" s="7"/>
      <c r="AI880" s="7"/>
      <c r="AJ880" s="7"/>
    </row>
    <row r="881" spans="5:36" x14ac:dyDescent="0.2">
      <c r="E881" s="7"/>
      <c r="F881" s="7"/>
      <c r="P881" s="7"/>
      <c r="Q881" s="7"/>
      <c r="Y881" s="7"/>
      <c r="Z881" s="7"/>
      <c r="AI881" s="7"/>
      <c r="AJ881" s="7"/>
    </row>
    <row r="882" spans="5:36" x14ac:dyDescent="0.2">
      <c r="E882" s="7"/>
      <c r="F882" s="7"/>
      <c r="P882" s="7"/>
      <c r="Q882" s="7"/>
      <c r="Y882" s="7"/>
      <c r="Z882" s="7"/>
      <c r="AI882" s="7"/>
      <c r="AJ882" s="7"/>
    </row>
    <row r="883" spans="5:36" x14ac:dyDescent="0.2">
      <c r="E883" s="7"/>
      <c r="F883" s="7"/>
      <c r="P883" s="7"/>
      <c r="Q883" s="7"/>
      <c r="Y883" s="7"/>
      <c r="Z883" s="7"/>
      <c r="AI883" s="7"/>
      <c r="AJ883" s="7"/>
    </row>
    <row r="884" spans="5:36" x14ac:dyDescent="0.2">
      <c r="E884" s="7"/>
      <c r="F884" s="7"/>
      <c r="P884" s="7"/>
      <c r="Q884" s="7"/>
      <c r="Y884" s="7"/>
      <c r="Z884" s="7"/>
      <c r="AI884" s="7"/>
      <c r="AJ884" s="7"/>
    </row>
    <row r="885" spans="5:36" x14ac:dyDescent="0.2">
      <c r="E885" s="7"/>
      <c r="F885" s="7"/>
      <c r="P885" s="7"/>
      <c r="Q885" s="7"/>
      <c r="Y885" s="7"/>
      <c r="Z885" s="7"/>
      <c r="AI885" s="7"/>
      <c r="AJ885" s="7"/>
    </row>
    <row r="886" spans="5:36" x14ac:dyDescent="0.2">
      <c r="E886" s="7"/>
      <c r="F886" s="7"/>
      <c r="P886" s="7"/>
      <c r="Q886" s="7"/>
      <c r="Y886" s="7"/>
      <c r="Z886" s="7"/>
      <c r="AI886" s="7"/>
      <c r="AJ886" s="7"/>
    </row>
    <row r="887" spans="5:36" x14ac:dyDescent="0.2">
      <c r="E887" s="7"/>
      <c r="F887" s="7"/>
      <c r="P887" s="7"/>
      <c r="Q887" s="7"/>
      <c r="Y887" s="7"/>
      <c r="Z887" s="7"/>
      <c r="AI887" s="7"/>
      <c r="AJ887" s="7"/>
    </row>
    <row r="888" spans="5:36" x14ac:dyDescent="0.2">
      <c r="E888" s="7"/>
      <c r="F888" s="7"/>
      <c r="P888" s="7"/>
      <c r="Q888" s="7"/>
      <c r="Y888" s="7"/>
      <c r="Z888" s="7"/>
      <c r="AI888" s="7"/>
      <c r="AJ888" s="7"/>
    </row>
    <row r="889" spans="5:36" x14ac:dyDescent="0.2">
      <c r="E889" s="7"/>
      <c r="F889" s="7"/>
      <c r="P889" s="7"/>
      <c r="Q889" s="7"/>
      <c r="Y889" s="7"/>
      <c r="Z889" s="7"/>
      <c r="AI889" s="7"/>
      <c r="AJ889" s="7"/>
    </row>
    <row r="890" spans="5:36" x14ac:dyDescent="0.2">
      <c r="E890" s="7"/>
      <c r="F890" s="7"/>
      <c r="P890" s="7"/>
      <c r="Q890" s="7"/>
      <c r="Y890" s="7"/>
      <c r="Z890" s="7"/>
      <c r="AI890" s="7"/>
      <c r="AJ890" s="7"/>
    </row>
    <row r="891" spans="5:36" x14ac:dyDescent="0.2">
      <c r="E891" s="7"/>
      <c r="F891" s="7"/>
      <c r="P891" s="7"/>
      <c r="Q891" s="7"/>
      <c r="Y891" s="7"/>
      <c r="Z891" s="7"/>
      <c r="AI891" s="7"/>
      <c r="AJ891" s="7"/>
    </row>
    <row r="892" spans="5:36" x14ac:dyDescent="0.2">
      <c r="E892" s="7"/>
      <c r="F892" s="7"/>
      <c r="P892" s="7"/>
      <c r="Q892" s="7"/>
      <c r="Y892" s="7"/>
      <c r="Z892" s="7"/>
      <c r="AI892" s="7"/>
      <c r="AJ892" s="7"/>
    </row>
    <row r="893" spans="5:36" x14ac:dyDescent="0.2">
      <c r="E893" s="7"/>
      <c r="F893" s="7"/>
      <c r="P893" s="7"/>
      <c r="Q893" s="7"/>
      <c r="Y893" s="7"/>
      <c r="Z893" s="7"/>
      <c r="AI893" s="7"/>
      <c r="AJ893" s="7"/>
    </row>
    <row r="894" spans="5:36" x14ac:dyDescent="0.2">
      <c r="E894" s="7"/>
      <c r="F894" s="7"/>
      <c r="P894" s="7"/>
      <c r="Q894" s="7"/>
      <c r="Y894" s="7"/>
      <c r="Z894" s="7"/>
      <c r="AI894" s="7"/>
      <c r="AJ894" s="7"/>
    </row>
    <row r="895" spans="5:36" x14ac:dyDescent="0.2">
      <c r="E895" s="7"/>
      <c r="F895" s="7"/>
      <c r="P895" s="7"/>
      <c r="Q895" s="7"/>
      <c r="Y895" s="7"/>
      <c r="Z895" s="7"/>
      <c r="AI895" s="7"/>
      <c r="AJ895" s="7"/>
    </row>
    <row r="896" spans="5:36" x14ac:dyDescent="0.2">
      <c r="E896" s="7"/>
      <c r="F896" s="7"/>
      <c r="P896" s="7"/>
      <c r="Q896" s="7"/>
      <c r="Y896" s="7"/>
      <c r="Z896" s="7"/>
      <c r="AI896" s="7"/>
      <c r="AJ896" s="7"/>
    </row>
    <row r="897" spans="5:36" x14ac:dyDescent="0.2">
      <c r="E897" s="7"/>
      <c r="F897" s="7"/>
      <c r="P897" s="7"/>
      <c r="Q897" s="7"/>
      <c r="Y897" s="7"/>
      <c r="Z897" s="7"/>
      <c r="AI897" s="7"/>
      <c r="AJ897" s="7"/>
    </row>
    <row r="898" spans="5:36" x14ac:dyDescent="0.2">
      <c r="E898" s="7"/>
      <c r="F898" s="7"/>
      <c r="P898" s="7"/>
      <c r="Q898" s="7"/>
      <c r="Y898" s="7"/>
      <c r="Z898" s="7"/>
      <c r="AI898" s="7"/>
      <c r="AJ898" s="7"/>
    </row>
    <row r="899" spans="5:36" x14ac:dyDescent="0.2">
      <c r="E899" s="7"/>
      <c r="F899" s="7"/>
      <c r="P899" s="7"/>
      <c r="Q899" s="7"/>
      <c r="Y899" s="7"/>
      <c r="Z899" s="7"/>
      <c r="AI899" s="7"/>
      <c r="AJ899" s="7"/>
    </row>
    <row r="900" spans="5:36" x14ac:dyDescent="0.2">
      <c r="E900" s="7"/>
      <c r="F900" s="7"/>
      <c r="P900" s="7"/>
      <c r="Q900" s="7"/>
      <c r="Y900" s="7"/>
      <c r="Z900" s="7"/>
      <c r="AI900" s="7"/>
      <c r="AJ900" s="7"/>
    </row>
    <row r="901" spans="5:36" x14ac:dyDescent="0.2">
      <c r="E901" s="7"/>
      <c r="F901" s="7"/>
      <c r="P901" s="7"/>
      <c r="Q901" s="7"/>
      <c r="Y901" s="7"/>
      <c r="Z901" s="7"/>
      <c r="AI901" s="7"/>
      <c r="AJ901" s="7"/>
    </row>
    <row r="902" spans="5:36" x14ac:dyDescent="0.2">
      <c r="E902" s="7"/>
      <c r="F902" s="7"/>
      <c r="P902" s="7"/>
      <c r="Q902" s="7"/>
      <c r="Y902" s="7"/>
      <c r="Z902" s="7"/>
      <c r="AI902" s="7"/>
      <c r="AJ902" s="7"/>
    </row>
    <row r="903" spans="5:36" x14ac:dyDescent="0.2">
      <c r="E903" s="7"/>
      <c r="F903" s="7"/>
      <c r="P903" s="7"/>
      <c r="Q903" s="7"/>
      <c r="Y903" s="7"/>
      <c r="Z903" s="7"/>
      <c r="AI903" s="7"/>
      <c r="AJ903" s="7"/>
    </row>
    <row r="904" spans="5:36" x14ac:dyDescent="0.2">
      <c r="E904" s="7"/>
      <c r="F904" s="7"/>
      <c r="P904" s="7"/>
      <c r="Q904" s="7"/>
      <c r="Y904" s="7"/>
      <c r="Z904" s="7"/>
      <c r="AI904" s="7"/>
      <c r="AJ904" s="7"/>
    </row>
    <row r="905" spans="5:36" x14ac:dyDescent="0.2">
      <c r="E905" s="7"/>
      <c r="F905" s="7"/>
      <c r="P905" s="7"/>
      <c r="Q905" s="7"/>
      <c r="Y905" s="7"/>
      <c r="Z905" s="7"/>
      <c r="AI905" s="7"/>
      <c r="AJ905" s="7"/>
    </row>
    <row r="906" spans="5:36" x14ac:dyDescent="0.2">
      <c r="E906" s="7"/>
      <c r="F906" s="7"/>
      <c r="P906" s="7"/>
      <c r="Q906" s="7"/>
      <c r="Y906" s="7"/>
      <c r="Z906" s="7"/>
      <c r="AI906" s="7"/>
      <c r="AJ906" s="7"/>
    </row>
    <row r="907" spans="5:36" x14ac:dyDescent="0.2">
      <c r="E907" s="7"/>
      <c r="F907" s="7"/>
      <c r="P907" s="7"/>
      <c r="Q907" s="7"/>
      <c r="Y907" s="7"/>
      <c r="Z907" s="7"/>
      <c r="AI907" s="7"/>
      <c r="AJ907" s="7"/>
    </row>
    <row r="908" spans="5:36" x14ac:dyDescent="0.2">
      <c r="E908" s="7"/>
      <c r="F908" s="7"/>
      <c r="P908" s="7"/>
      <c r="Q908" s="7"/>
      <c r="Y908" s="7"/>
      <c r="Z908" s="7"/>
      <c r="AI908" s="7"/>
      <c r="AJ908" s="7"/>
    </row>
    <row r="909" spans="5:36" x14ac:dyDescent="0.2">
      <c r="E909" s="7"/>
      <c r="F909" s="7"/>
      <c r="P909" s="7"/>
      <c r="Q909" s="7"/>
      <c r="Y909" s="7"/>
      <c r="Z909" s="7"/>
      <c r="AI909" s="7"/>
      <c r="AJ909" s="7"/>
    </row>
    <row r="910" spans="5:36" x14ac:dyDescent="0.2">
      <c r="E910" s="7"/>
      <c r="F910" s="7"/>
      <c r="P910" s="7"/>
      <c r="Q910" s="7"/>
      <c r="Y910" s="7"/>
      <c r="Z910" s="7"/>
      <c r="AI910" s="7"/>
      <c r="AJ910" s="7"/>
    </row>
    <row r="911" spans="5:36" x14ac:dyDescent="0.2">
      <c r="E911" s="7"/>
      <c r="F911" s="7"/>
      <c r="P911" s="7"/>
      <c r="Q911" s="7"/>
      <c r="Y911" s="7"/>
      <c r="Z911" s="7"/>
      <c r="AI911" s="7"/>
      <c r="AJ911" s="7"/>
    </row>
    <row r="912" spans="5:36" x14ac:dyDescent="0.2">
      <c r="E912" s="7"/>
      <c r="F912" s="7"/>
      <c r="P912" s="7"/>
      <c r="Q912" s="7"/>
      <c r="Y912" s="7"/>
      <c r="Z912" s="7"/>
      <c r="AI912" s="7"/>
      <c r="AJ912" s="7"/>
    </row>
    <row r="913" spans="5:36" x14ac:dyDescent="0.2">
      <c r="E913" s="7"/>
      <c r="F913" s="7"/>
      <c r="P913" s="7"/>
      <c r="Q913" s="7"/>
      <c r="Y913" s="7"/>
      <c r="Z913" s="7"/>
      <c r="AI913" s="7"/>
      <c r="AJ913" s="7"/>
    </row>
    <row r="914" spans="5:36" x14ac:dyDescent="0.2">
      <c r="E914" s="7"/>
      <c r="F914" s="7"/>
      <c r="P914" s="7"/>
      <c r="Q914" s="7"/>
      <c r="Y914" s="7"/>
      <c r="Z914" s="7"/>
      <c r="AI914" s="7"/>
      <c r="AJ914" s="7"/>
    </row>
    <row r="915" spans="5:36" x14ac:dyDescent="0.2">
      <c r="E915" s="7"/>
      <c r="F915" s="7"/>
      <c r="P915" s="7"/>
      <c r="Q915" s="7"/>
      <c r="Y915" s="7"/>
      <c r="Z915" s="7"/>
      <c r="AI915" s="7"/>
      <c r="AJ915" s="7"/>
    </row>
    <row r="916" spans="5:36" x14ac:dyDescent="0.2">
      <c r="E916" s="7"/>
      <c r="F916" s="7"/>
      <c r="P916" s="7"/>
      <c r="Q916" s="7"/>
      <c r="Y916" s="7"/>
      <c r="Z916" s="7"/>
      <c r="AI916" s="7"/>
      <c r="AJ916" s="7"/>
    </row>
    <row r="917" spans="5:36" x14ac:dyDescent="0.2">
      <c r="E917" s="7"/>
      <c r="F917" s="7"/>
      <c r="P917" s="7"/>
      <c r="Q917" s="7"/>
      <c r="Y917" s="7"/>
      <c r="Z917" s="7"/>
      <c r="AI917" s="7"/>
      <c r="AJ917" s="7"/>
    </row>
    <row r="918" spans="5:36" x14ac:dyDescent="0.2">
      <c r="E918" s="7"/>
      <c r="F918" s="7"/>
      <c r="P918" s="7"/>
      <c r="Q918" s="7"/>
      <c r="Y918" s="7"/>
      <c r="Z918" s="7"/>
      <c r="AI918" s="7"/>
      <c r="AJ918" s="7"/>
    </row>
    <row r="919" spans="5:36" x14ac:dyDescent="0.2">
      <c r="E919" s="7"/>
      <c r="F919" s="7"/>
      <c r="P919" s="7"/>
      <c r="Q919" s="7"/>
      <c r="Y919" s="7"/>
      <c r="Z919" s="7"/>
      <c r="AI919" s="7"/>
      <c r="AJ919" s="7"/>
    </row>
    <row r="920" spans="5:36" x14ac:dyDescent="0.2">
      <c r="E920" s="7"/>
      <c r="F920" s="7"/>
      <c r="P920" s="7"/>
      <c r="Q920" s="7"/>
      <c r="Y920" s="7"/>
      <c r="Z920" s="7"/>
      <c r="AI920" s="7"/>
      <c r="AJ920" s="7"/>
    </row>
    <row r="921" spans="5:36" x14ac:dyDescent="0.2">
      <c r="E921" s="7"/>
      <c r="F921" s="7"/>
      <c r="P921" s="7"/>
      <c r="Q921" s="7"/>
      <c r="Y921" s="7"/>
      <c r="Z921" s="7"/>
      <c r="AI921" s="7"/>
      <c r="AJ921" s="7"/>
    </row>
    <row r="922" spans="5:36" x14ac:dyDescent="0.2">
      <c r="E922" s="7"/>
      <c r="F922" s="7"/>
      <c r="P922" s="7"/>
      <c r="Q922" s="7"/>
      <c r="Y922" s="7"/>
      <c r="Z922" s="7"/>
      <c r="AI922" s="7"/>
      <c r="AJ922" s="7"/>
    </row>
    <row r="923" spans="5:36" x14ac:dyDescent="0.2">
      <c r="E923" s="7"/>
      <c r="F923" s="7"/>
      <c r="P923" s="7"/>
      <c r="Q923" s="7"/>
      <c r="Y923" s="7"/>
      <c r="Z923" s="7"/>
      <c r="AI923" s="7"/>
      <c r="AJ923" s="7"/>
    </row>
    <row r="924" spans="5:36" x14ac:dyDescent="0.2">
      <c r="E924" s="7"/>
      <c r="F924" s="7"/>
      <c r="P924" s="7"/>
      <c r="Q924" s="7"/>
      <c r="Y924" s="7"/>
      <c r="Z924" s="7"/>
      <c r="AI924" s="7"/>
      <c r="AJ924" s="7"/>
    </row>
    <row r="925" spans="5:36" x14ac:dyDescent="0.2">
      <c r="E925" s="7"/>
      <c r="F925" s="7"/>
      <c r="P925" s="7"/>
      <c r="Q925" s="7"/>
      <c r="Y925" s="7"/>
      <c r="Z925" s="7"/>
      <c r="AI925" s="7"/>
      <c r="AJ925" s="7"/>
    </row>
    <row r="926" spans="5:36" x14ac:dyDescent="0.2">
      <c r="E926" s="7"/>
      <c r="F926" s="7"/>
      <c r="P926" s="7"/>
      <c r="Q926" s="7"/>
      <c r="Y926" s="7"/>
      <c r="Z926" s="7"/>
      <c r="AI926" s="7"/>
      <c r="AJ926" s="7"/>
    </row>
    <row r="927" spans="5:36" x14ac:dyDescent="0.2">
      <c r="E927" s="7"/>
      <c r="F927" s="7"/>
      <c r="P927" s="7"/>
      <c r="Q927" s="7"/>
      <c r="Y927" s="7"/>
      <c r="Z927" s="7"/>
      <c r="AI927" s="7"/>
      <c r="AJ927" s="7"/>
    </row>
    <row r="928" spans="5:36" x14ac:dyDescent="0.2">
      <c r="E928" s="7"/>
      <c r="F928" s="7"/>
      <c r="P928" s="7"/>
      <c r="Q928" s="7"/>
      <c r="Y928" s="7"/>
      <c r="Z928" s="7"/>
      <c r="AI928" s="7"/>
      <c r="AJ928" s="7"/>
    </row>
    <row r="929" spans="5:36" x14ac:dyDescent="0.2">
      <c r="E929" s="7"/>
      <c r="F929" s="7"/>
      <c r="P929" s="7"/>
      <c r="Q929" s="7"/>
      <c r="Y929" s="7"/>
      <c r="Z929" s="7"/>
      <c r="AI929" s="7"/>
      <c r="AJ929" s="7"/>
    </row>
    <row r="930" spans="5:36" x14ac:dyDescent="0.2">
      <c r="E930" s="7"/>
      <c r="F930" s="7"/>
      <c r="P930" s="7"/>
      <c r="Q930" s="7"/>
      <c r="Y930" s="7"/>
      <c r="Z930" s="7"/>
      <c r="AI930" s="7"/>
      <c r="AJ930" s="7"/>
    </row>
    <row r="931" spans="5:36" x14ac:dyDescent="0.2">
      <c r="E931" s="7"/>
      <c r="F931" s="7"/>
      <c r="P931" s="7"/>
      <c r="Q931" s="7"/>
      <c r="Y931" s="7"/>
      <c r="Z931" s="7"/>
      <c r="AI931" s="7"/>
      <c r="AJ931" s="7"/>
    </row>
    <row r="932" spans="5:36" x14ac:dyDescent="0.2">
      <c r="E932" s="7"/>
      <c r="F932" s="7"/>
      <c r="P932" s="7"/>
      <c r="Q932" s="7"/>
      <c r="Y932" s="7"/>
      <c r="Z932" s="7"/>
      <c r="AI932" s="7"/>
      <c r="AJ932" s="7"/>
    </row>
    <row r="933" spans="5:36" x14ac:dyDescent="0.2">
      <c r="E933" s="7"/>
      <c r="F933" s="7"/>
      <c r="P933" s="7"/>
      <c r="Q933" s="7"/>
      <c r="Y933" s="7"/>
      <c r="Z933" s="7"/>
      <c r="AI933" s="7"/>
      <c r="AJ933" s="7"/>
    </row>
    <row r="934" spans="5:36" x14ac:dyDescent="0.2">
      <c r="E934" s="7"/>
      <c r="F934" s="7"/>
      <c r="P934" s="7"/>
      <c r="Q934" s="7"/>
      <c r="Y934" s="7"/>
      <c r="Z934" s="7"/>
      <c r="AI934" s="7"/>
      <c r="AJ934" s="7"/>
    </row>
    <row r="935" spans="5:36" x14ac:dyDescent="0.2">
      <c r="E935" s="7"/>
      <c r="F935" s="7"/>
      <c r="P935" s="7"/>
      <c r="Q935" s="7"/>
      <c r="Y935" s="7"/>
      <c r="Z935" s="7"/>
      <c r="AI935" s="7"/>
      <c r="AJ935" s="7"/>
    </row>
    <row r="936" spans="5:36" x14ac:dyDescent="0.2">
      <c r="E936" s="7"/>
      <c r="F936" s="7"/>
      <c r="P936" s="7"/>
      <c r="Q936" s="7"/>
      <c r="Y936" s="7"/>
      <c r="Z936" s="7"/>
      <c r="AI936" s="7"/>
      <c r="AJ936" s="7"/>
    </row>
    <row r="937" spans="5:36" x14ac:dyDescent="0.2">
      <c r="E937" s="7"/>
      <c r="F937" s="7"/>
      <c r="P937" s="7"/>
      <c r="Q937" s="7"/>
      <c r="Y937" s="7"/>
      <c r="Z937" s="7"/>
      <c r="AI937" s="7"/>
      <c r="AJ937" s="7"/>
    </row>
    <row r="938" spans="5:36" x14ac:dyDescent="0.2">
      <c r="E938" s="7"/>
      <c r="F938" s="7"/>
      <c r="P938" s="7"/>
      <c r="Q938" s="7"/>
      <c r="Y938" s="7"/>
      <c r="Z938" s="7"/>
      <c r="AI938" s="7"/>
      <c r="AJ938" s="7"/>
    </row>
    <row r="939" spans="5:36" x14ac:dyDescent="0.2">
      <c r="E939" s="7"/>
      <c r="F939" s="7"/>
      <c r="P939" s="7"/>
      <c r="Q939" s="7"/>
      <c r="Y939" s="7"/>
      <c r="Z939" s="7"/>
      <c r="AI939" s="7"/>
      <c r="AJ939" s="7"/>
    </row>
    <row r="940" spans="5:36" x14ac:dyDescent="0.2">
      <c r="E940" s="7"/>
      <c r="F940" s="7"/>
      <c r="P940" s="7"/>
      <c r="Q940" s="7"/>
      <c r="Y940" s="7"/>
      <c r="Z940" s="7"/>
      <c r="AI940" s="7"/>
      <c r="AJ940" s="7"/>
    </row>
    <row r="941" spans="5:36" x14ac:dyDescent="0.2">
      <c r="E941" s="7"/>
      <c r="F941" s="7"/>
      <c r="P941" s="7"/>
      <c r="Q941" s="7"/>
      <c r="Y941" s="7"/>
      <c r="Z941" s="7"/>
      <c r="AI941" s="7"/>
      <c r="AJ941" s="7"/>
    </row>
    <row r="942" spans="5:36" x14ac:dyDescent="0.2">
      <c r="E942" s="7"/>
      <c r="F942" s="7"/>
      <c r="P942" s="7"/>
      <c r="Q942" s="7"/>
      <c r="Y942" s="7"/>
      <c r="Z942" s="7"/>
      <c r="AI942" s="7"/>
      <c r="AJ942" s="7"/>
    </row>
    <row r="943" spans="5:36" x14ac:dyDescent="0.2">
      <c r="E943" s="7"/>
      <c r="F943" s="7"/>
      <c r="P943" s="7"/>
      <c r="Q943" s="7"/>
      <c r="Y943" s="7"/>
      <c r="Z943" s="7"/>
      <c r="AI943" s="7"/>
      <c r="AJ943" s="7"/>
    </row>
    <row r="944" spans="5:36" x14ac:dyDescent="0.2">
      <c r="E944" s="7"/>
      <c r="F944" s="7"/>
      <c r="P944" s="7"/>
      <c r="Q944" s="7"/>
      <c r="Y944" s="7"/>
      <c r="Z944" s="7"/>
      <c r="AI944" s="7"/>
      <c r="AJ944" s="7"/>
    </row>
    <row r="945" spans="5:36" x14ac:dyDescent="0.2">
      <c r="E945" s="7"/>
      <c r="F945" s="7"/>
      <c r="P945" s="7"/>
      <c r="Q945" s="7"/>
      <c r="Y945" s="7"/>
      <c r="Z945" s="7"/>
      <c r="AI945" s="7"/>
      <c r="AJ945" s="7"/>
    </row>
    <row r="946" spans="5:36" x14ac:dyDescent="0.2">
      <c r="E946" s="7"/>
      <c r="F946" s="7"/>
      <c r="P946" s="7"/>
      <c r="Q946" s="7"/>
      <c r="Y946" s="7"/>
      <c r="Z946" s="7"/>
      <c r="AI946" s="7"/>
      <c r="AJ946" s="7"/>
    </row>
    <row r="947" spans="5:36" x14ac:dyDescent="0.2">
      <c r="E947" s="7"/>
      <c r="F947" s="7"/>
      <c r="P947" s="7"/>
      <c r="Q947" s="7"/>
      <c r="Y947" s="7"/>
      <c r="Z947" s="7"/>
      <c r="AI947" s="7"/>
      <c r="AJ947" s="7"/>
    </row>
    <row r="948" spans="5:36" x14ac:dyDescent="0.2">
      <c r="E948" s="7"/>
      <c r="F948" s="7"/>
      <c r="P948" s="7"/>
      <c r="Q948" s="7"/>
      <c r="Y948" s="7"/>
      <c r="Z948" s="7"/>
      <c r="AI948" s="7"/>
      <c r="AJ948" s="7"/>
    </row>
    <row r="949" spans="5:36" x14ac:dyDescent="0.2">
      <c r="E949" s="7"/>
      <c r="F949" s="7"/>
      <c r="P949" s="7"/>
      <c r="Q949" s="7"/>
      <c r="Y949" s="7"/>
      <c r="Z949" s="7"/>
      <c r="AI949" s="7"/>
      <c r="AJ949" s="7"/>
    </row>
    <row r="950" spans="5:36" x14ac:dyDescent="0.2">
      <c r="E950" s="7"/>
      <c r="F950" s="7"/>
      <c r="P950" s="7"/>
      <c r="Q950" s="7"/>
      <c r="Y950" s="7"/>
      <c r="Z950" s="7"/>
      <c r="AI950" s="7"/>
      <c r="AJ950" s="7"/>
    </row>
    <row r="951" spans="5:36" x14ac:dyDescent="0.2">
      <c r="E951" s="7"/>
      <c r="F951" s="7"/>
      <c r="P951" s="7"/>
      <c r="Q951" s="7"/>
      <c r="Y951" s="7"/>
      <c r="Z951" s="7"/>
      <c r="AI951" s="7"/>
      <c r="AJ951" s="7"/>
    </row>
    <row r="952" spans="5:36" x14ac:dyDescent="0.2">
      <c r="E952" s="7"/>
      <c r="F952" s="7"/>
      <c r="P952" s="7"/>
      <c r="Q952" s="7"/>
      <c r="Y952" s="7"/>
      <c r="Z952" s="7"/>
      <c r="AI952" s="7"/>
      <c r="AJ952" s="7"/>
    </row>
    <row r="953" spans="5:36" x14ac:dyDescent="0.2">
      <c r="E953" s="7"/>
      <c r="F953" s="7"/>
      <c r="P953" s="7"/>
      <c r="Q953" s="7"/>
      <c r="Y953" s="7"/>
      <c r="Z953" s="7"/>
      <c r="AI953" s="7"/>
      <c r="AJ953" s="7"/>
    </row>
    <row r="954" spans="5:36" x14ac:dyDescent="0.2">
      <c r="E954" s="7"/>
      <c r="F954" s="7"/>
      <c r="P954" s="7"/>
      <c r="Q954" s="7"/>
      <c r="Y954" s="7"/>
      <c r="Z954" s="7"/>
      <c r="AI954" s="7"/>
      <c r="AJ954" s="7"/>
    </row>
    <row r="955" spans="5:36" x14ac:dyDescent="0.2">
      <c r="E955" s="7"/>
      <c r="F955" s="7"/>
      <c r="P955" s="7"/>
      <c r="Q955" s="7"/>
      <c r="Y955" s="7"/>
      <c r="Z955" s="7"/>
      <c r="AI955" s="7"/>
      <c r="AJ955" s="7"/>
    </row>
    <row r="956" spans="5:36" x14ac:dyDescent="0.2">
      <c r="E956" s="7"/>
      <c r="F956" s="7"/>
      <c r="P956" s="7"/>
      <c r="Q956" s="7"/>
      <c r="Y956" s="7"/>
      <c r="Z956" s="7"/>
      <c r="AI956" s="7"/>
      <c r="AJ956" s="7"/>
    </row>
    <row r="957" spans="5:36" x14ac:dyDescent="0.2">
      <c r="E957" s="7"/>
      <c r="F957" s="7"/>
      <c r="P957" s="7"/>
      <c r="Q957" s="7"/>
      <c r="Y957" s="7"/>
      <c r="Z957" s="7"/>
      <c r="AI957" s="7"/>
      <c r="AJ957" s="7"/>
    </row>
    <row r="958" spans="5:36" x14ac:dyDescent="0.2">
      <c r="E958" s="7"/>
      <c r="F958" s="7"/>
      <c r="P958" s="7"/>
      <c r="Q958" s="7"/>
      <c r="Y958" s="7"/>
      <c r="Z958" s="7"/>
      <c r="AI958" s="7"/>
      <c r="AJ958" s="7"/>
    </row>
    <row r="959" spans="5:36" x14ac:dyDescent="0.2">
      <c r="E959" s="7"/>
      <c r="F959" s="7"/>
      <c r="P959" s="7"/>
      <c r="Q959" s="7"/>
      <c r="Y959" s="7"/>
      <c r="Z959" s="7"/>
      <c r="AI959" s="7"/>
      <c r="AJ959" s="7"/>
    </row>
    <row r="960" spans="5:36" x14ac:dyDescent="0.2">
      <c r="E960" s="7"/>
      <c r="F960" s="7"/>
      <c r="P960" s="7"/>
      <c r="Q960" s="7"/>
      <c r="Y960" s="7"/>
      <c r="Z960" s="7"/>
      <c r="AI960" s="7"/>
      <c r="AJ960" s="7"/>
    </row>
    <row r="961" spans="5:36" x14ac:dyDescent="0.2">
      <c r="E961" s="7"/>
      <c r="F961" s="7"/>
      <c r="P961" s="7"/>
      <c r="Q961" s="7"/>
      <c r="Y961" s="7"/>
      <c r="Z961" s="7"/>
      <c r="AI961" s="7"/>
      <c r="AJ961" s="7"/>
    </row>
    <row r="962" spans="5:36" x14ac:dyDescent="0.2">
      <c r="E962" s="7"/>
      <c r="F962" s="7"/>
      <c r="P962" s="7"/>
      <c r="Q962" s="7"/>
      <c r="Y962" s="7"/>
      <c r="Z962" s="7"/>
      <c r="AI962" s="7"/>
      <c r="AJ962" s="7"/>
    </row>
    <row r="963" spans="5:36" x14ac:dyDescent="0.2">
      <c r="E963" s="7"/>
      <c r="F963" s="7"/>
      <c r="P963" s="7"/>
      <c r="Q963" s="7"/>
      <c r="Y963" s="7"/>
      <c r="Z963" s="7"/>
      <c r="AI963" s="7"/>
      <c r="AJ963" s="7"/>
    </row>
    <row r="964" spans="5:36" x14ac:dyDescent="0.2">
      <c r="E964" s="7"/>
      <c r="F964" s="7"/>
      <c r="P964" s="7"/>
      <c r="Q964" s="7"/>
      <c r="Y964" s="7"/>
      <c r="Z964" s="7"/>
      <c r="AI964" s="7"/>
      <c r="AJ964" s="7"/>
    </row>
    <row r="965" spans="5:36" x14ac:dyDescent="0.2">
      <c r="E965" s="7"/>
      <c r="F965" s="7"/>
      <c r="P965" s="7"/>
      <c r="Q965" s="7"/>
      <c r="Y965" s="7"/>
      <c r="Z965" s="7"/>
      <c r="AI965" s="7"/>
      <c r="AJ965" s="7"/>
    </row>
    <row r="966" spans="5:36" x14ac:dyDescent="0.2">
      <c r="E966" s="7"/>
      <c r="F966" s="7"/>
      <c r="P966" s="7"/>
      <c r="Q966" s="7"/>
      <c r="Y966" s="7"/>
      <c r="Z966" s="7"/>
      <c r="AI966" s="7"/>
      <c r="AJ966" s="7"/>
    </row>
    <row r="967" spans="5:36" x14ac:dyDescent="0.2">
      <c r="E967" s="7"/>
      <c r="F967" s="7"/>
      <c r="P967" s="7"/>
      <c r="Q967" s="7"/>
      <c r="Y967" s="7"/>
      <c r="Z967" s="7"/>
      <c r="AI967" s="7"/>
      <c r="AJ967" s="7"/>
    </row>
    <row r="968" spans="5:36" x14ac:dyDescent="0.2">
      <c r="E968" s="7"/>
      <c r="F968" s="7"/>
      <c r="P968" s="7"/>
      <c r="Q968" s="7"/>
      <c r="Y968" s="7"/>
      <c r="Z968" s="7"/>
      <c r="AI968" s="7"/>
      <c r="AJ968" s="7"/>
    </row>
    <row r="969" spans="5:36" x14ac:dyDescent="0.2">
      <c r="E969" s="7"/>
      <c r="F969" s="7"/>
      <c r="P969" s="7"/>
      <c r="Q969" s="7"/>
      <c r="Y969" s="7"/>
      <c r="Z969" s="7"/>
      <c r="AI969" s="7"/>
      <c r="AJ969" s="7"/>
    </row>
    <row r="970" spans="5:36" x14ac:dyDescent="0.2">
      <c r="E970" s="7"/>
      <c r="F970" s="7"/>
      <c r="P970" s="7"/>
      <c r="Q970" s="7"/>
      <c r="Y970" s="7"/>
      <c r="Z970" s="7"/>
      <c r="AI970" s="7"/>
      <c r="AJ970" s="7"/>
    </row>
    <row r="971" spans="5:36" x14ac:dyDescent="0.2">
      <c r="E971" s="7"/>
      <c r="F971" s="7"/>
      <c r="P971" s="7"/>
      <c r="Q971" s="7"/>
      <c r="Y971" s="7"/>
      <c r="Z971" s="7"/>
      <c r="AI971" s="7"/>
      <c r="AJ971" s="7"/>
    </row>
    <row r="972" spans="5:36" x14ac:dyDescent="0.2">
      <c r="E972" s="7"/>
      <c r="F972" s="7"/>
      <c r="P972" s="7"/>
      <c r="Q972" s="7"/>
      <c r="Y972" s="7"/>
      <c r="Z972" s="7"/>
      <c r="AI972" s="7"/>
      <c r="AJ972" s="7"/>
    </row>
    <row r="973" spans="5:36" x14ac:dyDescent="0.2">
      <c r="E973" s="7"/>
      <c r="F973" s="7"/>
      <c r="P973" s="7"/>
      <c r="Q973" s="7"/>
      <c r="Y973" s="7"/>
      <c r="Z973" s="7"/>
      <c r="AI973" s="7"/>
      <c r="AJ973" s="7"/>
    </row>
    <row r="974" spans="5:36" x14ac:dyDescent="0.2">
      <c r="E974" s="7"/>
      <c r="F974" s="7"/>
      <c r="P974" s="7"/>
      <c r="Q974" s="7"/>
      <c r="Y974" s="7"/>
      <c r="Z974" s="7"/>
      <c r="AI974" s="7"/>
      <c r="AJ974" s="7"/>
    </row>
    <row r="975" spans="5:36" x14ac:dyDescent="0.2">
      <c r="E975" s="7"/>
      <c r="F975" s="7"/>
      <c r="P975" s="7"/>
      <c r="Q975" s="7"/>
      <c r="Y975" s="7"/>
      <c r="Z975" s="7"/>
      <c r="AI975" s="7"/>
      <c r="AJ975" s="7"/>
    </row>
    <row r="976" spans="5:36" x14ac:dyDescent="0.2">
      <c r="E976" s="7"/>
      <c r="F976" s="7"/>
      <c r="P976" s="7"/>
      <c r="Q976" s="7"/>
      <c r="Y976" s="7"/>
      <c r="Z976" s="7"/>
      <c r="AI976" s="7"/>
      <c r="AJ976" s="7"/>
    </row>
    <row r="977" spans="5:36" x14ac:dyDescent="0.2">
      <c r="E977" s="7"/>
      <c r="F977" s="7"/>
      <c r="P977" s="7"/>
      <c r="Q977" s="7"/>
      <c r="Y977" s="7"/>
      <c r="Z977" s="7"/>
      <c r="AI977" s="7"/>
      <c r="AJ977" s="7"/>
    </row>
    <row r="978" spans="5:36" x14ac:dyDescent="0.2">
      <c r="E978" s="7"/>
      <c r="F978" s="7"/>
      <c r="P978" s="7"/>
      <c r="Q978" s="7"/>
      <c r="Y978" s="7"/>
      <c r="Z978" s="7"/>
      <c r="AI978" s="7"/>
      <c r="AJ978" s="7"/>
    </row>
    <row r="979" spans="5:36" x14ac:dyDescent="0.2">
      <c r="E979" s="7"/>
      <c r="F979" s="7"/>
      <c r="P979" s="7"/>
      <c r="Q979" s="7"/>
      <c r="Y979" s="7"/>
      <c r="Z979" s="7"/>
      <c r="AI979" s="7"/>
      <c r="AJ979" s="7"/>
    </row>
    <row r="980" spans="5:36" x14ac:dyDescent="0.2">
      <c r="E980" s="7"/>
      <c r="F980" s="7"/>
      <c r="P980" s="7"/>
      <c r="Q980" s="7"/>
      <c r="Y980" s="7"/>
      <c r="Z980" s="7"/>
      <c r="AI980" s="7"/>
      <c r="AJ980" s="7"/>
    </row>
    <row r="981" spans="5:36" x14ac:dyDescent="0.2">
      <c r="E981" s="7"/>
      <c r="F981" s="7"/>
      <c r="P981" s="7"/>
      <c r="Q981" s="7"/>
      <c r="Y981" s="7"/>
      <c r="Z981" s="7"/>
      <c r="AI981" s="7"/>
      <c r="AJ981" s="7"/>
    </row>
    <row r="982" spans="5:36" x14ac:dyDescent="0.2">
      <c r="E982" s="7"/>
      <c r="F982" s="7"/>
      <c r="P982" s="7"/>
      <c r="Q982" s="7"/>
      <c r="Y982" s="7"/>
      <c r="Z982" s="7"/>
      <c r="AI982" s="7"/>
      <c r="AJ982" s="7"/>
    </row>
    <row r="983" spans="5:36" x14ac:dyDescent="0.2">
      <c r="E983" s="7"/>
      <c r="F983" s="7"/>
      <c r="P983" s="7"/>
      <c r="Q983" s="7"/>
      <c r="Y983" s="7"/>
      <c r="Z983" s="7"/>
      <c r="AI983" s="7"/>
      <c r="AJ983" s="7"/>
    </row>
    <row r="984" spans="5:36" x14ac:dyDescent="0.2">
      <c r="E984" s="7"/>
      <c r="F984" s="7"/>
      <c r="P984" s="7"/>
      <c r="Q984" s="7"/>
      <c r="Y984" s="7"/>
      <c r="Z984" s="7"/>
      <c r="AI984" s="7"/>
      <c r="AJ984" s="7"/>
    </row>
    <row r="985" spans="5:36" x14ac:dyDescent="0.2">
      <c r="E985" s="7"/>
      <c r="F985" s="7"/>
      <c r="P985" s="7"/>
      <c r="Q985" s="7"/>
      <c r="Y985" s="7"/>
      <c r="Z985" s="7"/>
      <c r="AI985" s="7"/>
      <c r="AJ985" s="7"/>
    </row>
    <row r="986" spans="5:36" x14ac:dyDescent="0.2">
      <c r="E986" s="7"/>
      <c r="F986" s="7"/>
      <c r="P986" s="7"/>
      <c r="Q986" s="7"/>
      <c r="Y986" s="7"/>
      <c r="Z986" s="7"/>
      <c r="AI986" s="7"/>
      <c r="AJ986" s="7"/>
    </row>
    <row r="987" spans="5:36" x14ac:dyDescent="0.2">
      <c r="E987" s="7"/>
      <c r="F987" s="7"/>
      <c r="P987" s="7"/>
      <c r="Q987" s="7"/>
      <c r="Y987" s="7"/>
      <c r="Z987" s="7"/>
      <c r="AI987" s="7"/>
      <c r="AJ987" s="7"/>
    </row>
    <row r="988" spans="5:36" x14ac:dyDescent="0.2">
      <c r="E988" s="7"/>
      <c r="F988" s="7"/>
      <c r="P988" s="7"/>
      <c r="Q988" s="7"/>
      <c r="Y988" s="7"/>
      <c r="Z988" s="7"/>
      <c r="AI988" s="7"/>
      <c r="AJ988" s="7"/>
    </row>
    <row r="989" spans="5:36" x14ac:dyDescent="0.2">
      <c r="E989" s="7"/>
      <c r="F989" s="7"/>
      <c r="P989" s="7"/>
      <c r="Q989" s="7"/>
      <c r="Y989" s="7"/>
      <c r="Z989" s="7"/>
      <c r="AI989" s="7"/>
      <c r="AJ989" s="7"/>
    </row>
    <row r="990" spans="5:36" x14ac:dyDescent="0.2">
      <c r="E990" s="7"/>
      <c r="F990" s="7"/>
      <c r="P990" s="7"/>
      <c r="Q990" s="7"/>
      <c r="Y990" s="7"/>
      <c r="Z990" s="7"/>
      <c r="AI990" s="7"/>
      <c r="AJ990" s="7"/>
    </row>
    <row r="991" spans="5:36" x14ac:dyDescent="0.2">
      <c r="E991" s="7"/>
      <c r="F991" s="7"/>
      <c r="P991" s="7"/>
      <c r="Q991" s="7"/>
      <c r="Y991" s="7"/>
      <c r="Z991" s="7"/>
      <c r="AI991" s="7"/>
      <c r="AJ991" s="7"/>
    </row>
    <row r="992" spans="5:36" x14ac:dyDescent="0.2">
      <c r="E992" s="7"/>
      <c r="F992" s="7"/>
      <c r="P992" s="7"/>
      <c r="Q992" s="7"/>
      <c r="Y992" s="7"/>
      <c r="Z992" s="7"/>
      <c r="AI992" s="7"/>
      <c r="AJ992" s="7"/>
    </row>
    <row r="993" spans="5:36" x14ac:dyDescent="0.2">
      <c r="E993" s="7"/>
      <c r="F993" s="7"/>
      <c r="P993" s="7"/>
      <c r="Q993" s="7"/>
      <c r="Y993" s="7"/>
      <c r="Z993" s="7"/>
      <c r="AI993" s="7"/>
      <c r="AJ993" s="7"/>
    </row>
    <row r="994" spans="5:36" x14ac:dyDescent="0.2">
      <c r="E994" s="7"/>
      <c r="F994" s="7"/>
      <c r="P994" s="7"/>
      <c r="Q994" s="7"/>
      <c r="Y994" s="7"/>
      <c r="Z994" s="7"/>
      <c r="AI994" s="7"/>
      <c r="AJ994" s="7"/>
    </row>
    <row r="995" spans="5:36" x14ac:dyDescent="0.2">
      <c r="E995" s="7"/>
      <c r="F995" s="7"/>
      <c r="P995" s="7"/>
      <c r="Q995" s="7"/>
      <c r="Y995" s="7"/>
      <c r="Z995" s="7"/>
      <c r="AI995" s="7"/>
      <c r="AJ995" s="7"/>
    </row>
    <row r="996" spans="5:36" x14ac:dyDescent="0.2">
      <c r="E996" s="7"/>
      <c r="F996" s="7"/>
      <c r="P996" s="7"/>
      <c r="Q996" s="7"/>
      <c r="Y996" s="7"/>
      <c r="Z996" s="7"/>
      <c r="AI996" s="7"/>
      <c r="AJ996" s="7"/>
    </row>
    <row r="997" spans="5:36" x14ac:dyDescent="0.2">
      <c r="E997" s="7"/>
      <c r="F997" s="7"/>
      <c r="P997" s="7"/>
      <c r="Q997" s="7"/>
      <c r="Y997" s="7"/>
      <c r="Z997" s="7"/>
      <c r="AI997" s="7"/>
      <c r="AJ997" s="7"/>
    </row>
    <row r="998" spans="5:36" x14ac:dyDescent="0.2">
      <c r="E998" s="7"/>
      <c r="F998" s="7"/>
      <c r="P998" s="7"/>
      <c r="Q998" s="7"/>
      <c r="Y998" s="7"/>
      <c r="Z998" s="7"/>
      <c r="AI998" s="7"/>
      <c r="AJ998" s="7"/>
    </row>
    <row r="999" spans="5:36" x14ac:dyDescent="0.2">
      <c r="E999" s="7"/>
      <c r="F999" s="7"/>
      <c r="P999" s="7"/>
      <c r="Q999" s="7"/>
      <c r="Y999" s="7"/>
      <c r="Z999" s="7"/>
      <c r="AI999" s="7"/>
      <c r="AJ999" s="7"/>
    </row>
    <row r="1000" spans="5:36" x14ac:dyDescent="0.2">
      <c r="E1000" s="7"/>
      <c r="F1000" s="7"/>
      <c r="P1000" s="7"/>
      <c r="Q1000" s="7"/>
      <c r="Y1000" s="7"/>
      <c r="Z1000" s="7"/>
      <c r="AI1000" s="7"/>
      <c r="AJ1000" s="7"/>
    </row>
    <row r="1001" spans="5:36" x14ac:dyDescent="0.2">
      <c r="E1001" s="7"/>
      <c r="F1001" s="7"/>
      <c r="P1001" s="7"/>
      <c r="Q1001" s="7"/>
      <c r="Y1001" s="7"/>
      <c r="Z1001" s="7"/>
      <c r="AI1001" s="7"/>
      <c r="AJ1001" s="7"/>
    </row>
    <row r="1002" spans="5:36" x14ac:dyDescent="0.2">
      <c r="E1002" s="7"/>
      <c r="F1002" s="7"/>
      <c r="P1002" s="7"/>
      <c r="Q1002" s="7"/>
      <c r="Y1002" s="7"/>
      <c r="Z1002" s="7"/>
      <c r="AI1002" s="7"/>
      <c r="AJ1002" s="7"/>
    </row>
    <row r="1003" spans="5:36" x14ac:dyDescent="0.2">
      <c r="E1003" s="7"/>
      <c r="F1003" s="7"/>
      <c r="P1003" s="7"/>
      <c r="Q1003" s="7"/>
      <c r="Y1003" s="7"/>
      <c r="Z1003" s="7"/>
      <c r="AI1003" s="7"/>
      <c r="AJ1003" s="7"/>
    </row>
    <row r="1004" spans="5:36" x14ac:dyDescent="0.2">
      <c r="E1004" s="7"/>
      <c r="F1004" s="7"/>
      <c r="P1004" s="7"/>
      <c r="Q1004" s="7"/>
      <c r="Y1004" s="7"/>
      <c r="Z1004" s="7"/>
      <c r="AI1004" s="7"/>
      <c r="AJ1004" s="7"/>
    </row>
    <row r="1005" spans="5:36" x14ac:dyDescent="0.2">
      <c r="E1005" s="7"/>
      <c r="F1005" s="7"/>
      <c r="P1005" s="7"/>
      <c r="Q1005" s="7"/>
      <c r="Y1005" s="7"/>
      <c r="Z1005" s="7"/>
      <c r="AI1005" s="7"/>
      <c r="AJ1005" s="7"/>
    </row>
    <row r="1006" spans="5:36" x14ac:dyDescent="0.2">
      <c r="E1006" s="7"/>
      <c r="F1006" s="7"/>
      <c r="P1006" s="7"/>
      <c r="Q1006" s="7"/>
      <c r="Y1006" s="7"/>
      <c r="Z1006" s="7"/>
      <c r="AI1006" s="7"/>
      <c r="AJ1006" s="7"/>
    </row>
    <row r="1007" spans="5:36" x14ac:dyDescent="0.2">
      <c r="E1007" s="7"/>
      <c r="F1007" s="7"/>
      <c r="P1007" s="7"/>
      <c r="Q1007" s="7"/>
      <c r="Y1007" s="7"/>
      <c r="Z1007" s="7"/>
      <c r="AI1007" s="7"/>
      <c r="AJ1007" s="7"/>
    </row>
    <row r="1008" spans="5:36" x14ac:dyDescent="0.2">
      <c r="E1008" s="7"/>
      <c r="F1008" s="7"/>
      <c r="P1008" s="7"/>
      <c r="Q1008" s="7"/>
      <c r="Y1008" s="7"/>
      <c r="Z1008" s="7"/>
      <c r="AI1008" s="7"/>
      <c r="AJ1008" s="7"/>
    </row>
    <row r="1009" spans="5:36" x14ac:dyDescent="0.2">
      <c r="E1009" s="7"/>
      <c r="F1009" s="7"/>
      <c r="P1009" s="7"/>
      <c r="Q1009" s="7"/>
      <c r="Y1009" s="7"/>
      <c r="Z1009" s="7"/>
      <c r="AI1009" s="7"/>
      <c r="AJ1009" s="7"/>
    </row>
    <row r="1010" spans="5:36" x14ac:dyDescent="0.2">
      <c r="E1010" s="7"/>
      <c r="F1010" s="7"/>
      <c r="P1010" s="7"/>
      <c r="Q1010" s="7"/>
      <c r="Y1010" s="7"/>
      <c r="Z1010" s="7"/>
      <c r="AI1010" s="7"/>
      <c r="AJ1010" s="7"/>
    </row>
    <row r="1011" spans="5:36" x14ac:dyDescent="0.2">
      <c r="E1011" s="7"/>
      <c r="F1011" s="7"/>
      <c r="P1011" s="7"/>
      <c r="Q1011" s="7"/>
      <c r="Y1011" s="7"/>
      <c r="Z1011" s="7"/>
      <c r="AI1011" s="7"/>
      <c r="AJ1011" s="7"/>
    </row>
    <row r="1012" spans="5:36" x14ac:dyDescent="0.2">
      <c r="E1012" s="7"/>
      <c r="F1012" s="7"/>
      <c r="P1012" s="7"/>
      <c r="Q1012" s="7"/>
      <c r="Y1012" s="7"/>
      <c r="Z1012" s="7"/>
      <c r="AI1012" s="7"/>
      <c r="AJ1012" s="7"/>
    </row>
    <row r="1013" spans="5:36" x14ac:dyDescent="0.2">
      <c r="E1013" s="7"/>
      <c r="F1013" s="7"/>
      <c r="P1013" s="7"/>
      <c r="Q1013" s="7"/>
      <c r="Y1013" s="7"/>
      <c r="Z1013" s="7"/>
      <c r="AI1013" s="7"/>
      <c r="AJ1013" s="7"/>
    </row>
    <row r="1014" spans="5:36" x14ac:dyDescent="0.2">
      <c r="E1014" s="7"/>
      <c r="F1014" s="7"/>
      <c r="P1014" s="7"/>
      <c r="Q1014" s="7"/>
      <c r="Y1014" s="7"/>
      <c r="Z1014" s="7"/>
      <c r="AI1014" s="7"/>
      <c r="AJ1014" s="7"/>
    </row>
    <row r="1015" spans="5:36" x14ac:dyDescent="0.2">
      <c r="E1015" s="7"/>
      <c r="F1015" s="7"/>
      <c r="P1015" s="7"/>
      <c r="Q1015" s="7"/>
      <c r="Y1015" s="7"/>
      <c r="Z1015" s="7"/>
      <c r="AI1015" s="7"/>
      <c r="AJ1015" s="7"/>
    </row>
    <row r="1016" spans="5:36" x14ac:dyDescent="0.2">
      <c r="E1016" s="7"/>
      <c r="F1016" s="7"/>
      <c r="P1016" s="7"/>
      <c r="Q1016" s="7"/>
      <c r="Y1016" s="7"/>
      <c r="Z1016" s="7"/>
      <c r="AI1016" s="7"/>
      <c r="AJ1016" s="7"/>
    </row>
    <row r="1017" spans="5:36" x14ac:dyDescent="0.2">
      <c r="E1017" s="7"/>
      <c r="F1017" s="7"/>
      <c r="P1017" s="7"/>
      <c r="Q1017" s="7"/>
      <c r="Y1017" s="7"/>
      <c r="Z1017" s="7"/>
      <c r="AI1017" s="7"/>
      <c r="AJ1017" s="7"/>
    </row>
    <row r="1018" spans="5:36" x14ac:dyDescent="0.2">
      <c r="E1018" s="7"/>
      <c r="F1018" s="7"/>
      <c r="P1018" s="7"/>
      <c r="Q1018" s="7"/>
      <c r="Y1018" s="7"/>
      <c r="Z1018" s="7"/>
      <c r="AI1018" s="7"/>
      <c r="AJ1018" s="7"/>
    </row>
    <row r="1019" spans="5:36" x14ac:dyDescent="0.2">
      <c r="E1019" s="7"/>
      <c r="F1019" s="7"/>
      <c r="P1019" s="7"/>
      <c r="Q1019" s="7"/>
      <c r="Y1019" s="7"/>
      <c r="Z1019" s="7"/>
      <c r="AI1019" s="7"/>
      <c r="AJ1019" s="7"/>
    </row>
    <row r="1020" spans="5:36" x14ac:dyDescent="0.2">
      <c r="E1020" s="7"/>
      <c r="F1020" s="7"/>
      <c r="P1020" s="7"/>
      <c r="Q1020" s="7"/>
      <c r="Y1020" s="7"/>
      <c r="Z1020" s="7"/>
      <c r="AI1020" s="7"/>
      <c r="AJ1020" s="7"/>
    </row>
    <row r="1021" spans="5:36" x14ac:dyDescent="0.2">
      <c r="E1021" s="7"/>
      <c r="F1021" s="7"/>
      <c r="P1021" s="7"/>
      <c r="Q1021" s="7"/>
      <c r="Y1021" s="7"/>
      <c r="Z1021" s="7"/>
      <c r="AI1021" s="7"/>
      <c r="AJ1021" s="7"/>
    </row>
    <row r="1022" spans="5:36" x14ac:dyDescent="0.2">
      <c r="E1022" s="7"/>
      <c r="F1022" s="7"/>
      <c r="P1022" s="7"/>
      <c r="Q1022" s="7"/>
      <c r="Y1022" s="7"/>
      <c r="Z1022" s="7"/>
      <c r="AI1022" s="7"/>
      <c r="AJ1022" s="7"/>
    </row>
    <row r="1023" spans="5:36" x14ac:dyDescent="0.2">
      <c r="E1023" s="7"/>
      <c r="F1023" s="7"/>
      <c r="P1023" s="7"/>
      <c r="Q1023" s="7"/>
      <c r="Y1023" s="7"/>
      <c r="Z1023" s="7"/>
      <c r="AI1023" s="7"/>
      <c r="AJ1023" s="7"/>
    </row>
    <row r="1024" spans="5:36" x14ac:dyDescent="0.2">
      <c r="E1024" s="7"/>
      <c r="F1024" s="7"/>
      <c r="P1024" s="7"/>
      <c r="Q1024" s="7"/>
      <c r="Y1024" s="7"/>
      <c r="Z1024" s="7"/>
      <c r="AI1024" s="7"/>
      <c r="AJ1024" s="7"/>
    </row>
    <row r="1025" spans="5:36" x14ac:dyDescent="0.2">
      <c r="E1025" s="7"/>
      <c r="F1025" s="7"/>
      <c r="P1025" s="7"/>
      <c r="Q1025" s="7"/>
      <c r="Y1025" s="7"/>
      <c r="Z1025" s="7"/>
      <c r="AI1025" s="7"/>
      <c r="AJ1025" s="7"/>
    </row>
    <row r="1026" spans="5:36" x14ac:dyDescent="0.2">
      <c r="E1026" s="7"/>
      <c r="F1026" s="7"/>
      <c r="P1026" s="7"/>
      <c r="Q1026" s="7"/>
      <c r="Y1026" s="7"/>
      <c r="Z1026" s="7"/>
      <c r="AI1026" s="7"/>
      <c r="AJ1026" s="7"/>
    </row>
    <row r="1027" spans="5:36" x14ac:dyDescent="0.2">
      <c r="E1027" s="7"/>
      <c r="F1027" s="7"/>
      <c r="P1027" s="7"/>
      <c r="Q1027" s="7"/>
      <c r="Y1027" s="7"/>
      <c r="Z1027" s="7"/>
      <c r="AI1027" s="7"/>
      <c r="AJ1027" s="7"/>
    </row>
    <row r="1028" spans="5:36" x14ac:dyDescent="0.2">
      <c r="E1028" s="7"/>
      <c r="F1028" s="7"/>
      <c r="P1028" s="7"/>
      <c r="Q1028" s="7"/>
      <c r="Y1028" s="7"/>
      <c r="Z1028" s="7"/>
      <c r="AI1028" s="7"/>
      <c r="AJ1028" s="7"/>
    </row>
    <row r="1029" spans="5:36" x14ac:dyDescent="0.2">
      <c r="E1029" s="7"/>
      <c r="F1029" s="7"/>
      <c r="P1029" s="7"/>
      <c r="Q1029" s="7"/>
      <c r="Y1029" s="7"/>
      <c r="Z1029" s="7"/>
      <c r="AI1029" s="7"/>
      <c r="AJ1029" s="7"/>
    </row>
    <row r="1030" spans="5:36" x14ac:dyDescent="0.2">
      <c r="E1030" s="7"/>
      <c r="F1030" s="7"/>
      <c r="P1030" s="7"/>
      <c r="Q1030" s="7"/>
      <c r="Y1030" s="7"/>
      <c r="Z1030" s="7"/>
      <c r="AI1030" s="7"/>
      <c r="AJ1030" s="7"/>
    </row>
    <row r="1031" spans="5:36" x14ac:dyDescent="0.2">
      <c r="E1031" s="7"/>
      <c r="F1031" s="7"/>
      <c r="P1031" s="7"/>
      <c r="Q1031" s="7"/>
      <c r="Y1031" s="7"/>
      <c r="Z1031" s="7"/>
      <c r="AI1031" s="7"/>
      <c r="AJ1031" s="7"/>
    </row>
    <row r="1032" spans="5:36" x14ac:dyDescent="0.2">
      <c r="E1032" s="7"/>
      <c r="F1032" s="7"/>
      <c r="P1032" s="7"/>
      <c r="Q1032" s="7"/>
      <c r="Y1032" s="7"/>
      <c r="Z1032" s="7"/>
      <c r="AI1032" s="7"/>
      <c r="AJ1032" s="7"/>
    </row>
    <row r="1033" spans="5:36" x14ac:dyDescent="0.2">
      <c r="E1033" s="7"/>
      <c r="F1033" s="7"/>
      <c r="P1033" s="7"/>
      <c r="Q1033" s="7"/>
      <c r="Y1033" s="7"/>
      <c r="Z1033" s="7"/>
      <c r="AI1033" s="7"/>
      <c r="AJ1033" s="7"/>
    </row>
    <row r="1034" spans="5:36" x14ac:dyDescent="0.2">
      <c r="E1034" s="7"/>
      <c r="F1034" s="7"/>
      <c r="P1034" s="7"/>
      <c r="Q1034" s="7"/>
      <c r="Y1034" s="7"/>
      <c r="Z1034" s="7"/>
      <c r="AI1034" s="7"/>
      <c r="AJ1034" s="7"/>
    </row>
    <row r="1035" spans="5:36" x14ac:dyDescent="0.2">
      <c r="E1035" s="7"/>
      <c r="F1035" s="7"/>
      <c r="P1035" s="7"/>
      <c r="Q1035" s="7"/>
      <c r="Y1035" s="7"/>
      <c r="Z1035" s="7"/>
      <c r="AI1035" s="7"/>
      <c r="AJ1035" s="7"/>
    </row>
    <row r="1036" spans="5:36" x14ac:dyDescent="0.2">
      <c r="E1036" s="7"/>
      <c r="F1036" s="7"/>
      <c r="P1036" s="7"/>
      <c r="Q1036" s="7"/>
      <c r="Y1036" s="7"/>
      <c r="Z1036" s="7"/>
      <c r="AI1036" s="7"/>
      <c r="AJ1036" s="7"/>
    </row>
    <row r="1037" spans="5:36" x14ac:dyDescent="0.2">
      <c r="E1037" s="7"/>
      <c r="F1037" s="7"/>
      <c r="P1037" s="7"/>
      <c r="Q1037" s="7"/>
      <c r="Y1037" s="7"/>
      <c r="Z1037" s="7"/>
      <c r="AI1037" s="7"/>
      <c r="AJ1037" s="7"/>
    </row>
    <row r="1038" spans="5:36" x14ac:dyDescent="0.2">
      <c r="E1038" s="7"/>
      <c r="F1038" s="7"/>
      <c r="P1038" s="7"/>
      <c r="Q1038" s="7"/>
      <c r="Y1038" s="7"/>
      <c r="Z1038" s="7"/>
      <c r="AI1038" s="7"/>
      <c r="AJ1038" s="7"/>
    </row>
    <row r="1039" spans="5:36" x14ac:dyDescent="0.2">
      <c r="E1039" s="7"/>
      <c r="F1039" s="7"/>
      <c r="P1039" s="7"/>
      <c r="Q1039" s="7"/>
      <c r="Y1039" s="7"/>
      <c r="Z1039" s="7"/>
      <c r="AI1039" s="7"/>
      <c r="AJ1039" s="7"/>
    </row>
    <row r="1040" spans="5:36" x14ac:dyDescent="0.2">
      <c r="E1040" s="7"/>
      <c r="F1040" s="7"/>
      <c r="P1040" s="7"/>
      <c r="Q1040" s="7"/>
      <c r="Y1040" s="7"/>
      <c r="Z1040" s="7"/>
      <c r="AI1040" s="7"/>
      <c r="AJ1040" s="7"/>
    </row>
    <row r="1041" spans="5:36" x14ac:dyDescent="0.2">
      <c r="E1041" s="7"/>
      <c r="F1041" s="7"/>
      <c r="P1041" s="7"/>
      <c r="Q1041" s="7"/>
      <c r="Y1041" s="7"/>
      <c r="Z1041" s="7"/>
      <c r="AI1041" s="7"/>
      <c r="AJ1041" s="7"/>
    </row>
    <row r="1042" spans="5:36" x14ac:dyDescent="0.2">
      <c r="E1042" s="7"/>
      <c r="F1042" s="7"/>
      <c r="P1042" s="7"/>
      <c r="Q1042" s="7"/>
      <c r="Y1042" s="7"/>
      <c r="Z1042" s="7"/>
      <c r="AI1042" s="7"/>
      <c r="AJ1042" s="7"/>
    </row>
    <row r="1043" spans="5:36" x14ac:dyDescent="0.2">
      <c r="E1043" s="7"/>
      <c r="F1043" s="7"/>
      <c r="P1043" s="7"/>
      <c r="Q1043" s="7"/>
      <c r="Y1043" s="7"/>
      <c r="Z1043" s="7"/>
      <c r="AI1043" s="7"/>
      <c r="AJ1043" s="7"/>
    </row>
    <row r="1044" spans="5:36" x14ac:dyDescent="0.2">
      <c r="E1044" s="7"/>
      <c r="F1044" s="7"/>
      <c r="P1044" s="7"/>
      <c r="Q1044" s="7"/>
      <c r="Y1044" s="7"/>
      <c r="Z1044" s="7"/>
      <c r="AI1044" s="7"/>
      <c r="AJ1044" s="7"/>
    </row>
    <row r="1045" spans="5:36" x14ac:dyDescent="0.2">
      <c r="E1045" s="7"/>
      <c r="F1045" s="7"/>
      <c r="P1045" s="7"/>
      <c r="Q1045" s="7"/>
      <c r="Y1045" s="7"/>
      <c r="Z1045" s="7"/>
      <c r="AI1045" s="7"/>
      <c r="AJ1045" s="7"/>
    </row>
    <row r="1046" spans="5:36" x14ac:dyDescent="0.2">
      <c r="E1046" s="7"/>
      <c r="F1046" s="7"/>
      <c r="P1046" s="7"/>
      <c r="Q1046" s="7"/>
      <c r="Y1046" s="7"/>
      <c r="Z1046" s="7"/>
      <c r="AI1046" s="7"/>
      <c r="AJ1046" s="7"/>
    </row>
    <row r="1047" spans="5:36" x14ac:dyDescent="0.2">
      <c r="E1047" s="7"/>
      <c r="F1047" s="7"/>
      <c r="P1047" s="7"/>
      <c r="Q1047" s="7"/>
      <c r="Y1047" s="7"/>
      <c r="Z1047" s="7"/>
      <c r="AI1047" s="7"/>
      <c r="AJ1047" s="7"/>
    </row>
    <row r="1048" spans="5:36" x14ac:dyDescent="0.2">
      <c r="E1048" s="7"/>
      <c r="F1048" s="7"/>
      <c r="P1048" s="7"/>
      <c r="Q1048" s="7"/>
      <c r="Y1048" s="7"/>
      <c r="Z1048" s="7"/>
      <c r="AI1048" s="7"/>
      <c r="AJ1048" s="7"/>
    </row>
    <row r="1049" spans="5:36" x14ac:dyDescent="0.2">
      <c r="E1049" s="7"/>
      <c r="F1049" s="7"/>
      <c r="P1049" s="7"/>
      <c r="Q1049" s="7"/>
      <c r="Y1049" s="7"/>
      <c r="Z1049" s="7"/>
      <c r="AI1049" s="7"/>
      <c r="AJ1049" s="7"/>
    </row>
    <row r="1050" spans="5:36" x14ac:dyDescent="0.2">
      <c r="E1050" s="7"/>
      <c r="F1050" s="7"/>
      <c r="P1050" s="7"/>
      <c r="Q1050" s="7"/>
      <c r="Y1050" s="7"/>
      <c r="Z1050" s="7"/>
      <c r="AI1050" s="7"/>
      <c r="AJ1050" s="7"/>
    </row>
    <row r="1051" spans="5:36" x14ac:dyDescent="0.2">
      <c r="E1051" s="7"/>
      <c r="F1051" s="7"/>
      <c r="P1051" s="7"/>
      <c r="Q1051" s="7"/>
      <c r="Y1051" s="7"/>
      <c r="Z1051" s="7"/>
      <c r="AI1051" s="7"/>
      <c r="AJ1051" s="7"/>
    </row>
    <row r="1052" spans="5:36" x14ac:dyDescent="0.2">
      <c r="E1052" s="7"/>
      <c r="F1052" s="7"/>
      <c r="P1052" s="7"/>
      <c r="Q1052" s="7"/>
      <c r="Y1052" s="7"/>
      <c r="Z1052" s="7"/>
      <c r="AI1052" s="7"/>
      <c r="AJ1052" s="7"/>
    </row>
    <row r="1053" spans="5:36" x14ac:dyDescent="0.2">
      <c r="E1053" s="7"/>
      <c r="F1053" s="7"/>
      <c r="P1053" s="7"/>
      <c r="Q1053" s="7"/>
      <c r="Y1053" s="7"/>
      <c r="Z1053" s="7"/>
      <c r="AI1053" s="7"/>
      <c r="AJ1053" s="7"/>
    </row>
    <row r="1054" spans="5:36" x14ac:dyDescent="0.2">
      <c r="E1054" s="7"/>
      <c r="F1054" s="7"/>
      <c r="P1054" s="7"/>
      <c r="Q1054" s="7"/>
      <c r="Y1054" s="7"/>
      <c r="Z1054" s="7"/>
      <c r="AI1054" s="7"/>
      <c r="AJ1054" s="7"/>
    </row>
    <row r="1055" spans="5:36" x14ac:dyDescent="0.2">
      <c r="E1055" s="7"/>
      <c r="F1055" s="7"/>
      <c r="P1055" s="7"/>
      <c r="Q1055" s="7"/>
      <c r="Y1055" s="7"/>
      <c r="Z1055" s="7"/>
      <c r="AI1055" s="7"/>
      <c r="AJ1055" s="7"/>
    </row>
    <row r="1056" spans="5:36" x14ac:dyDescent="0.2">
      <c r="E1056" s="7"/>
      <c r="F1056" s="7"/>
      <c r="P1056" s="7"/>
      <c r="Q1056" s="7"/>
      <c r="Y1056" s="7"/>
      <c r="Z1056" s="7"/>
      <c r="AI1056" s="7"/>
      <c r="AJ1056" s="7"/>
    </row>
    <row r="1057" spans="5:36" x14ac:dyDescent="0.2">
      <c r="E1057" s="7"/>
      <c r="F1057" s="7"/>
      <c r="P1057" s="7"/>
      <c r="Q1057" s="7"/>
      <c r="Y1057" s="7"/>
      <c r="Z1057" s="7"/>
      <c r="AI1057" s="7"/>
      <c r="AJ1057" s="7"/>
    </row>
    <row r="1058" spans="5:36" x14ac:dyDescent="0.2">
      <c r="E1058" s="7"/>
      <c r="F1058" s="7"/>
      <c r="P1058" s="7"/>
      <c r="Q1058" s="7"/>
      <c r="Y1058" s="7"/>
      <c r="Z1058" s="7"/>
      <c r="AI1058" s="7"/>
      <c r="AJ1058" s="7"/>
    </row>
    <row r="1059" spans="5:36" x14ac:dyDescent="0.2">
      <c r="E1059" s="7"/>
      <c r="F1059" s="7"/>
      <c r="P1059" s="7"/>
      <c r="Q1059" s="7"/>
      <c r="Y1059" s="7"/>
      <c r="Z1059" s="7"/>
      <c r="AI1059" s="7"/>
      <c r="AJ1059" s="7"/>
    </row>
    <row r="1060" spans="5:36" x14ac:dyDescent="0.2">
      <c r="E1060" s="7"/>
      <c r="F1060" s="7"/>
      <c r="P1060" s="7"/>
      <c r="Q1060" s="7"/>
      <c r="Y1060" s="7"/>
      <c r="Z1060" s="7"/>
      <c r="AI1060" s="7"/>
      <c r="AJ1060" s="7"/>
    </row>
    <row r="1061" spans="5:36" x14ac:dyDescent="0.2">
      <c r="E1061" s="7"/>
      <c r="F1061" s="7"/>
      <c r="P1061" s="7"/>
      <c r="Q1061" s="7"/>
      <c r="Y1061" s="7"/>
      <c r="Z1061" s="7"/>
      <c r="AI1061" s="7"/>
      <c r="AJ1061" s="7"/>
    </row>
    <row r="1062" spans="5:36" x14ac:dyDescent="0.2">
      <c r="E1062" s="7"/>
      <c r="F1062" s="7"/>
      <c r="P1062" s="7"/>
      <c r="Q1062" s="7"/>
      <c r="Y1062" s="7"/>
      <c r="Z1062" s="7"/>
      <c r="AI1062" s="7"/>
      <c r="AJ1062" s="7"/>
    </row>
    <row r="1063" spans="5:36" x14ac:dyDescent="0.2">
      <c r="E1063" s="7"/>
      <c r="F1063" s="7"/>
      <c r="P1063" s="7"/>
      <c r="Q1063" s="7"/>
      <c r="Y1063" s="7"/>
      <c r="Z1063" s="7"/>
      <c r="AI1063" s="7"/>
      <c r="AJ1063" s="7"/>
    </row>
    <row r="1064" spans="5:36" x14ac:dyDescent="0.2">
      <c r="E1064" s="7"/>
      <c r="F1064" s="7"/>
      <c r="P1064" s="7"/>
      <c r="Q1064" s="7"/>
      <c r="Y1064" s="7"/>
      <c r="Z1064" s="7"/>
      <c r="AI1064" s="7"/>
      <c r="AJ1064" s="7"/>
    </row>
    <row r="1065" spans="5:36" x14ac:dyDescent="0.2">
      <c r="E1065" s="7"/>
      <c r="F1065" s="7"/>
      <c r="P1065" s="7"/>
      <c r="Q1065" s="7"/>
      <c r="Y1065" s="7"/>
      <c r="Z1065" s="7"/>
      <c r="AI1065" s="7"/>
      <c r="AJ1065" s="7"/>
    </row>
    <row r="1066" spans="5:36" x14ac:dyDescent="0.2">
      <c r="E1066" s="7"/>
      <c r="F1066" s="7"/>
      <c r="P1066" s="7"/>
      <c r="Q1066" s="7"/>
      <c r="Y1066" s="7"/>
      <c r="Z1066" s="7"/>
      <c r="AI1066" s="7"/>
      <c r="AJ1066" s="7"/>
    </row>
    <row r="1067" spans="5:36" x14ac:dyDescent="0.2">
      <c r="E1067" s="7"/>
      <c r="F1067" s="7"/>
      <c r="P1067" s="7"/>
      <c r="Q1067" s="7"/>
      <c r="Y1067" s="7"/>
      <c r="Z1067" s="7"/>
      <c r="AI1067" s="7"/>
      <c r="AJ1067" s="7"/>
    </row>
    <row r="1068" spans="5:36" x14ac:dyDescent="0.2">
      <c r="E1068" s="7"/>
      <c r="F1068" s="7"/>
      <c r="P1068" s="7"/>
      <c r="Q1068" s="7"/>
      <c r="Y1068" s="7"/>
      <c r="Z1068" s="7"/>
      <c r="AI1068" s="7"/>
      <c r="AJ1068" s="7"/>
    </row>
    <row r="1069" spans="5:36" x14ac:dyDescent="0.2">
      <c r="E1069" s="7"/>
      <c r="F1069" s="7"/>
      <c r="P1069" s="7"/>
      <c r="Q1069" s="7"/>
      <c r="Y1069" s="7"/>
      <c r="Z1069" s="7"/>
      <c r="AI1069" s="7"/>
      <c r="AJ1069" s="7"/>
    </row>
    <row r="1070" spans="5:36" x14ac:dyDescent="0.2">
      <c r="E1070" s="7"/>
      <c r="F1070" s="7"/>
      <c r="P1070" s="7"/>
      <c r="Q1070" s="7"/>
      <c r="Y1070" s="7"/>
      <c r="Z1070" s="7"/>
      <c r="AI1070" s="7"/>
      <c r="AJ1070" s="7"/>
    </row>
    <row r="1071" spans="5:36" x14ac:dyDescent="0.2">
      <c r="E1071" s="7"/>
      <c r="F1071" s="7"/>
      <c r="P1071" s="7"/>
      <c r="Q1071" s="7"/>
      <c r="Y1071" s="7"/>
      <c r="Z1071" s="7"/>
      <c r="AI1071" s="7"/>
      <c r="AJ1071" s="7"/>
    </row>
    <row r="1072" spans="5:36" x14ac:dyDescent="0.2">
      <c r="E1072" s="7"/>
      <c r="F1072" s="7"/>
      <c r="P1072" s="7"/>
      <c r="Q1072" s="7"/>
      <c r="Y1072" s="7"/>
      <c r="Z1072" s="7"/>
      <c r="AI1072" s="7"/>
      <c r="AJ1072" s="7"/>
    </row>
    <row r="1073" spans="5:36" x14ac:dyDescent="0.2">
      <c r="E1073" s="7"/>
      <c r="F1073" s="7"/>
      <c r="P1073" s="7"/>
      <c r="Q1073" s="7"/>
      <c r="Y1073" s="7"/>
      <c r="Z1073" s="7"/>
      <c r="AI1073" s="7"/>
      <c r="AJ1073" s="7"/>
    </row>
    <row r="1074" spans="5:36" x14ac:dyDescent="0.2">
      <c r="E1074" s="7"/>
      <c r="F1074" s="7"/>
      <c r="P1074" s="7"/>
      <c r="Q1074" s="7"/>
      <c r="Y1074" s="7"/>
      <c r="Z1074" s="7"/>
      <c r="AI1074" s="7"/>
      <c r="AJ1074" s="7"/>
    </row>
    <row r="1075" spans="5:36" x14ac:dyDescent="0.2">
      <c r="E1075" s="7"/>
      <c r="F1075" s="7"/>
      <c r="P1075" s="7"/>
      <c r="Q1075" s="7"/>
      <c r="Y1075" s="7"/>
      <c r="Z1075" s="7"/>
      <c r="AI1075" s="7"/>
      <c r="AJ1075" s="7"/>
    </row>
    <row r="1076" spans="5:36" x14ac:dyDescent="0.2">
      <c r="E1076" s="7"/>
      <c r="F1076" s="7"/>
      <c r="P1076" s="7"/>
      <c r="Q1076" s="7"/>
      <c r="Y1076" s="7"/>
      <c r="Z1076" s="7"/>
      <c r="AI1076" s="7"/>
      <c r="AJ1076" s="7"/>
    </row>
    <row r="1077" spans="5:36" x14ac:dyDescent="0.2">
      <c r="E1077" s="7"/>
      <c r="F1077" s="7"/>
      <c r="P1077" s="7"/>
      <c r="Q1077" s="7"/>
      <c r="Y1077" s="7"/>
      <c r="Z1077" s="7"/>
      <c r="AI1077" s="7"/>
      <c r="AJ1077" s="7"/>
    </row>
    <row r="1078" spans="5:36" x14ac:dyDescent="0.2">
      <c r="E1078" s="7"/>
      <c r="F1078" s="7"/>
      <c r="P1078" s="7"/>
      <c r="Q1078" s="7"/>
      <c r="Y1078" s="7"/>
      <c r="Z1078" s="7"/>
      <c r="AI1078" s="7"/>
      <c r="AJ1078" s="7"/>
    </row>
    <row r="1079" spans="5:36" x14ac:dyDescent="0.2">
      <c r="E1079" s="7"/>
      <c r="F1079" s="7"/>
      <c r="P1079" s="7"/>
      <c r="Q1079" s="7"/>
      <c r="Y1079" s="7"/>
      <c r="Z1079" s="7"/>
      <c r="AI1079" s="7"/>
      <c r="AJ1079" s="7"/>
    </row>
    <row r="1080" spans="5:36" x14ac:dyDescent="0.2">
      <c r="E1080" s="7"/>
      <c r="F1080" s="7"/>
      <c r="P1080" s="7"/>
      <c r="Q1080" s="7"/>
      <c r="Y1080" s="7"/>
      <c r="Z1080" s="7"/>
      <c r="AI1080" s="7"/>
      <c r="AJ1080" s="7"/>
    </row>
    <row r="1081" spans="5:36" x14ac:dyDescent="0.2">
      <c r="E1081" s="7"/>
      <c r="F1081" s="7"/>
      <c r="P1081" s="7"/>
      <c r="Q1081" s="7"/>
      <c r="Y1081" s="7"/>
      <c r="Z1081" s="7"/>
      <c r="AI1081" s="7"/>
      <c r="AJ1081" s="7"/>
    </row>
    <row r="1082" spans="5:36" x14ac:dyDescent="0.2">
      <c r="E1082" s="7"/>
      <c r="F1082" s="7"/>
      <c r="P1082" s="7"/>
      <c r="Q1082" s="7"/>
      <c r="Y1082" s="7"/>
      <c r="Z1082" s="7"/>
      <c r="AI1082" s="7"/>
      <c r="AJ1082" s="7"/>
    </row>
    <row r="1083" spans="5:36" x14ac:dyDescent="0.2">
      <c r="E1083" s="7"/>
      <c r="F1083" s="7"/>
      <c r="P1083" s="7"/>
      <c r="Q1083" s="7"/>
      <c r="Y1083" s="7"/>
      <c r="Z1083" s="7"/>
      <c r="AI1083" s="7"/>
      <c r="AJ1083" s="7"/>
    </row>
    <row r="1084" spans="5:36" x14ac:dyDescent="0.2">
      <c r="E1084" s="7"/>
      <c r="F1084" s="7"/>
      <c r="P1084" s="7"/>
      <c r="Q1084" s="7"/>
      <c r="Y1084" s="7"/>
      <c r="Z1084" s="7"/>
      <c r="AI1084" s="7"/>
      <c r="AJ1084" s="7"/>
    </row>
    <row r="1085" spans="5:36" x14ac:dyDescent="0.2">
      <c r="E1085" s="7"/>
      <c r="F1085" s="7"/>
      <c r="P1085" s="7"/>
      <c r="Q1085" s="7"/>
      <c r="Y1085" s="7"/>
      <c r="Z1085" s="7"/>
      <c r="AI1085" s="7"/>
      <c r="AJ1085" s="7"/>
    </row>
    <row r="1086" spans="5:36" x14ac:dyDescent="0.2">
      <c r="E1086" s="7"/>
      <c r="F1086" s="7"/>
      <c r="P1086" s="7"/>
      <c r="Q1086" s="7"/>
      <c r="Y1086" s="7"/>
      <c r="Z1086" s="7"/>
      <c r="AI1086" s="7"/>
      <c r="AJ1086" s="7"/>
    </row>
    <row r="1087" spans="5:36" x14ac:dyDescent="0.2">
      <c r="E1087" s="7"/>
      <c r="F1087" s="7"/>
      <c r="P1087" s="7"/>
      <c r="Q1087" s="7"/>
      <c r="Y1087" s="7"/>
      <c r="Z1087" s="7"/>
      <c r="AI1087" s="7"/>
      <c r="AJ1087" s="7"/>
    </row>
    <row r="1088" spans="5:36" x14ac:dyDescent="0.2">
      <c r="E1088" s="7"/>
      <c r="F1088" s="7"/>
      <c r="P1088" s="7"/>
      <c r="Q1088" s="7"/>
      <c r="Y1088" s="7"/>
      <c r="Z1088" s="7"/>
      <c r="AI1088" s="7"/>
      <c r="AJ1088" s="7"/>
    </row>
    <row r="1089" spans="5:36" x14ac:dyDescent="0.2">
      <c r="E1089" s="7"/>
      <c r="F1089" s="7"/>
      <c r="P1089" s="7"/>
      <c r="Q1089" s="7"/>
      <c r="Y1089" s="7"/>
      <c r="Z1089" s="7"/>
      <c r="AI1089" s="7"/>
      <c r="AJ1089" s="7"/>
    </row>
    <row r="1090" spans="5:36" x14ac:dyDescent="0.2">
      <c r="E1090" s="7"/>
      <c r="F1090" s="7"/>
      <c r="P1090" s="7"/>
      <c r="Q1090" s="7"/>
      <c r="Y1090" s="7"/>
      <c r="Z1090" s="7"/>
      <c r="AI1090" s="7"/>
      <c r="AJ1090" s="7"/>
    </row>
    <row r="1091" spans="5:36" x14ac:dyDescent="0.2">
      <c r="E1091" s="7"/>
      <c r="F1091" s="7"/>
      <c r="P1091" s="7"/>
      <c r="Q1091" s="7"/>
      <c r="Y1091" s="7"/>
      <c r="Z1091" s="7"/>
      <c r="AI1091" s="7"/>
      <c r="AJ1091" s="7"/>
    </row>
    <row r="1092" spans="5:36" x14ac:dyDescent="0.2">
      <c r="E1092" s="7"/>
      <c r="F1092" s="7"/>
      <c r="P1092" s="7"/>
      <c r="Q1092" s="7"/>
      <c r="Y1092" s="7"/>
      <c r="Z1092" s="7"/>
      <c r="AI1092" s="7"/>
      <c r="AJ1092" s="7"/>
    </row>
    <row r="1093" spans="5:36" x14ac:dyDescent="0.2">
      <c r="E1093" s="7"/>
      <c r="F1093" s="7"/>
      <c r="P1093" s="7"/>
      <c r="Q1093" s="7"/>
      <c r="Y1093" s="7"/>
      <c r="Z1093" s="7"/>
      <c r="AI1093" s="7"/>
      <c r="AJ1093" s="7"/>
    </row>
    <row r="1094" spans="5:36" x14ac:dyDescent="0.2">
      <c r="E1094" s="7"/>
      <c r="F1094" s="7"/>
      <c r="P1094" s="7"/>
      <c r="Q1094" s="7"/>
      <c r="Y1094" s="7"/>
      <c r="Z1094" s="7"/>
      <c r="AI1094" s="7"/>
      <c r="AJ1094" s="7"/>
    </row>
    <row r="1095" spans="5:36" x14ac:dyDescent="0.2">
      <c r="E1095" s="7"/>
      <c r="F1095" s="7"/>
      <c r="P1095" s="7"/>
      <c r="Q1095" s="7"/>
      <c r="Y1095" s="7"/>
      <c r="Z1095" s="7"/>
      <c r="AI1095" s="7"/>
      <c r="AJ1095" s="7"/>
    </row>
    <row r="1096" spans="5:36" x14ac:dyDescent="0.2">
      <c r="E1096" s="7"/>
      <c r="F1096" s="7"/>
      <c r="P1096" s="7"/>
      <c r="Q1096" s="7"/>
      <c r="Y1096" s="7"/>
      <c r="Z1096" s="7"/>
      <c r="AI1096" s="7"/>
      <c r="AJ1096" s="7"/>
    </row>
    <row r="1097" spans="5:36" x14ac:dyDescent="0.2">
      <c r="E1097" s="7"/>
      <c r="F1097" s="7"/>
      <c r="P1097" s="7"/>
      <c r="Q1097" s="7"/>
      <c r="Y1097" s="7"/>
      <c r="Z1097" s="7"/>
      <c r="AI1097" s="7"/>
      <c r="AJ1097" s="7"/>
    </row>
    <row r="1098" spans="5:36" x14ac:dyDescent="0.2">
      <c r="E1098" s="7"/>
      <c r="F1098" s="7"/>
      <c r="P1098" s="7"/>
      <c r="Q1098" s="7"/>
      <c r="Y1098" s="7"/>
      <c r="Z1098" s="7"/>
      <c r="AI1098" s="7"/>
      <c r="AJ1098" s="7"/>
    </row>
    <row r="1099" spans="5:36" x14ac:dyDescent="0.2">
      <c r="E1099" s="7"/>
      <c r="F1099" s="7"/>
      <c r="P1099" s="7"/>
      <c r="Q1099" s="7"/>
      <c r="Y1099" s="7"/>
      <c r="Z1099" s="7"/>
      <c r="AI1099" s="7"/>
      <c r="AJ1099" s="7"/>
    </row>
    <row r="1100" spans="5:36" x14ac:dyDescent="0.2">
      <c r="E1100" s="7"/>
      <c r="F1100" s="7"/>
      <c r="P1100" s="7"/>
      <c r="Q1100" s="7"/>
      <c r="Y1100" s="7"/>
      <c r="Z1100" s="7"/>
      <c r="AI1100" s="7"/>
      <c r="AJ1100" s="7"/>
    </row>
    <row r="1101" spans="5:36" x14ac:dyDescent="0.2">
      <c r="E1101" s="7"/>
      <c r="F1101" s="7"/>
      <c r="P1101" s="7"/>
      <c r="Q1101" s="7"/>
      <c r="Y1101" s="7"/>
      <c r="Z1101" s="7"/>
      <c r="AI1101" s="7"/>
      <c r="AJ1101" s="7"/>
    </row>
    <row r="1102" spans="5:36" x14ac:dyDescent="0.2">
      <c r="E1102" s="7"/>
      <c r="F1102" s="7"/>
      <c r="P1102" s="7"/>
      <c r="Q1102" s="7"/>
      <c r="Y1102" s="7"/>
      <c r="Z1102" s="7"/>
      <c r="AI1102" s="7"/>
      <c r="AJ1102" s="7"/>
    </row>
    <row r="1103" spans="5:36" x14ac:dyDescent="0.2">
      <c r="E1103" s="7"/>
      <c r="F1103" s="7"/>
      <c r="P1103" s="7"/>
      <c r="Q1103" s="7"/>
      <c r="Y1103" s="7"/>
      <c r="Z1103" s="7"/>
      <c r="AI1103" s="7"/>
      <c r="AJ1103" s="7"/>
    </row>
    <row r="1104" spans="5:36" x14ac:dyDescent="0.2">
      <c r="E1104" s="7"/>
      <c r="F1104" s="7"/>
      <c r="P1104" s="7"/>
      <c r="Q1104" s="7"/>
      <c r="Y1104" s="7"/>
      <c r="Z1104" s="7"/>
      <c r="AI1104" s="7"/>
      <c r="AJ1104" s="7"/>
    </row>
    <row r="1105" spans="5:36" x14ac:dyDescent="0.2">
      <c r="E1105" s="7"/>
      <c r="F1105" s="7"/>
      <c r="P1105" s="7"/>
      <c r="Q1105" s="7"/>
      <c r="Y1105" s="7"/>
      <c r="Z1105" s="7"/>
      <c r="AI1105" s="7"/>
      <c r="AJ1105" s="7"/>
    </row>
    <row r="1106" spans="5:36" x14ac:dyDescent="0.2">
      <c r="E1106" s="7"/>
      <c r="F1106" s="7"/>
      <c r="P1106" s="7"/>
      <c r="Q1106" s="7"/>
      <c r="Y1106" s="7"/>
      <c r="Z1106" s="7"/>
      <c r="AI1106" s="7"/>
      <c r="AJ1106" s="7"/>
    </row>
    <row r="1107" spans="5:36" x14ac:dyDescent="0.2">
      <c r="E1107" s="7"/>
      <c r="F1107" s="7"/>
      <c r="P1107" s="7"/>
      <c r="Q1107" s="7"/>
      <c r="Y1107" s="7"/>
      <c r="Z1107" s="7"/>
      <c r="AI1107" s="7"/>
      <c r="AJ1107" s="7"/>
    </row>
    <row r="1108" spans="5:36" x14ac:dyDescent="0.2">
      <c r="E1108" s="7"/>
      <c r="F1108" s="7"/>
      <c r="P1108" s="7"/>
      <c r="Q1108" s="7"/>
      <c r="Y1108" s="7"/>
      <c r="Z1108" s="7"/>
      <c r="AI1108" s="7"/>
      <c r="AJ1108" s="7"/>
    </row>
    <row r="1109" spans="5:36" x14ac:dyDescent="0.2">
      <c r="E1109" s="7"/>
      <c r="F1109" s="7"/>
      <c r="P1109" s="7"/>
      <c r="Q1109" s="7"/>
      <c r="Y1109" s="7"/>
      <c r="Z1109" s="7"/>
      <c r="AI1109" s="7"/>
      <c r="AJ1109" s="7"/>
    </row>
    <row r="1110" spans="5:36" x14ac:dyDescent="0.2">
      <c r="E1110" s="7"/>
      <c r="F1110" s="7"/>
      <c r="P1110" s="7"/>
      <c r="Q1110" s="7"/>
      <c r="Y1110" s="7"/>
      <c r="Z1110" s="7"/>
      <c r="AI1110" s="7"/>
      <c r="AJ1110" s="7"/>
    </row>
    <row r="1111" spans="5:36" x14ac:dyDescent="0.2">
      <c r="E1111" s="7"/>
      <c r="F1111" s="7"/>
      <c r="P1111" s="7"/>
      <c r="Q1111" s="7"/>
      <c r="Y1111" s="7"/>
      <c r="Z1111" s="7"/>
      <c r="AI1111" s="7"/>
      <c r="AJ1111" s="7"/>
    </row>
    <row r="1112" spans="5:36" x14ac:dyDescent="0.2">
      <c r="E1112" s="7"/>
      <c r="F1112" s="7"/>
      <c r="P1112" s="7"/>
      <c r="Q1112" s="7"/>
      <c r="Y1112" s="7"/>
      <c r="Z1112" s="7"/>
      <c r="AI1112" s="7"/>
      <c r="AJ1112" s="7"/>
    </row>
    <row r="1113" spans="5:36" x14ac:dyDescent="0.2">
      <c r="E1113" s="7"/>
      <c r="F1113" s="7"/>
      <c r="P1113" s="7"/>
      <c r="Q1113" s="7"/>
      <c r="Y1113" s="7"/>
      <c r="Z1113" s="7"/>
      <c r="AI1113" s="7"/>
      <c r="AJ1113" s="7"/>
    </row>
    <row r="1114" spans="5:36" x14ac:dyDescent="0.2">
      <c r="E1114" s="7"/>
      <c r="F1114" s="7"/>
      <c r="P1114" s="7"/>
      <c r="Q1114" s="7"/>
      <c r="Y1114" s="7"/>
      <c r="Z1114" s="7"/>
      <c r="AI1114" s="7"/>
      <c r="AJ1114" s="7"/>
    </row>
    <row r="1115" spans="5:36" x14ac:dyDescent="0.2">
      <c r="E1115" s="7"/>
      <c r="F1115" s="7"/>
      <c r="P1115" s="7"/>
      <c r="Q1115" s="7"/>
    </row>
    <row r="1116" spans="5:36" x14ac:dyDescent="0.2">
      <c r="E1116" s="7"/>
      <c r="F1116" s="7"/>
      <c r="P1116" s="7"/>
      <c r="Q1116" s="7"/>
    </row>
    <row r="1117" spans="5:36" x14ac:dyDescent="0.2">
      <c r="E1117" s="7"/>
      <c r="F1117" s="7"/>
      <c r="P1117" s="7"/>
      <c r="Q1117" s="7"/>
    </row>
    <row r="1118" spans="5:36" x14ac:dyDescent="0.2">
      <c r="E1118" s="7"/>
      <c r="F1118" s="7"/>
      <c r="P1118" s="7"/>
      <c r="Q1118" s="7"/>
    </row>
  </sheetData>
  <phoneticPr fontId="0" type="noConversion"/>
  <pageMargins left="0.25" right="0.25" top="0.5" bottom="0.5" header="0.25" footer="0.25"/>
  <pageSetup scale="57" orientation="portrait" r:id="rId1"/>
  <headerFooter alignWithMargins="0">
    <oddHeader xml:space="preserve">&amp;R&amp;D&amp;LReclaim 7.0 Project: Blank                    </oddHeader>
    <oddFooter>&amp;L&amp;F&amp;R&amp;P of &amp;N</oddFooter>
  </headerFooter>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BQ1094"/>
  <sheetViews>
    <sheetView zoomScale="75" zoomScaleNormal="75" workbookViewId="0"/>
  </sheetViews>
  <sheetFormatPr defaultColWidth="9.77734375" defaultRowHeight="12.75" x14ac:dyDescent="0.2"/>
  <cols>
    <col min="1" max="1" width="1.88671875" style="7" customWidth="1"/>
    <col min="2" max="3" width="29.6640625" style="7" customWidth="1"/>
    <col min="4" max="4" width="5.21875" style="15" customWidth="1"/>
    <col min="5" max="5" width="8" style="5" customWidth="1"/>
    <col min="6" max="6" width="7" style="5" customWidth="1"/>
    <col min="7" max="7" width="5.6640625" style="121" customWidth="1"/>
    <col min="8" max="8" width="11.44140625" style="7" customWidth="1"/>
    <col min="9" max="9" width="5.21875" style="7" customWidth="1"/>
    <col min="10" max="10" width="6.109375" style="7" customWidth="1"/>
    <col min="11" max="11" width="6.77734375" style="7" customWidth="1"/>
    <col min="12" max="12" width="1.88671875" style="7" customWidth="1"/>
    <col min="13" max="14" width="29.6640625" style="7" customWidth="1"/>
    <col min="15" max="15" width="5.21875" style="15" customWidth="1"/>
    <col min="16" max="16" width="8" style="5" customWidth="1"/>
    <col min="17" max="17" width="7" style="5" customWidth="1"/>
    <col min="18" max="18" width="5.6640625" style="121" customWidth="1"/>
    <col min="19" max="19" width="11.44140625" style="7" customWidth="1"/>
    <col min="20" max="20" width="5.21875" style="7" customWidth="1"/>
    <col min="21" max="21" width="6.109375" style="7" customWidth="1"/>
    <col min="22" max="22" width="6.77734375" style="7" customWidth="1"/>
    <col min="23" max="23" width="1.88671875" style="7" customWidth="1"/>
    <col min="24" max="16384" width="9.77734375" style="7"/>
  </cols>
  <sheetData>
    <row r="1" spans="1:23" s="114" customFormat="1" ht="24.75" customHeight="1" x14ac:dyDescent="0.2">
      <c r="A1" s="7">
        <v>1</v>
      </c>
      <c r="B1" s="401" t="s">
        <v>155</v>
      </c>
      <c r="C1" s="401"/>
      <c r="D1" s="415"/>
      <c r="G1" s="198"/>
      <c r="H1" s="416"/>
      <c r="I1" s="7"/>
      <c r="J1" s="7"/>
      <c r="K1" s="7"/>
      <c r="L1" s="7"/>
      <c r="M1" s="7"/>
      <c r="N1" s="7"/>
      <c r="O1" s="7"/>
      <c r="P1" s="7"/>
      <c r="Q1" s="7"/>
      <c r="R1" s="7"/>
      <c r="S1" s="7"/>
      <c r="T1" s="7"/>
      <c r="U1" s="7"/>
      <c r="V1" s="7"/>
      <c r="W1" s="7"/>
    </row>
    <row r="2" spans="1:23" s="21" customFormat="1" ht="5.0999999999999996" customHeight="1" thickBot="1" x14ac:dyDescent="0.25">
      <c r="A2" s="7"/>
      <c r="D2" s="7"/>
      <c r="E2" s="7"/>
      <c r="F2" s="7"/>
      <c r="G2" s="399"/>
      <c r="H2" s="7"/>
      <c r="I2" s="7"/>
      <c r="J2" s="7"/>
      <c r="K2" s="7"/>
      <c r="L2" s="7"/>
      <c r="M2" s="7"/>
      <c r="N2" s="7"/>
      <c r="O2" s="7"/>
      <c r="P2" s="7"/>
      <c r="Q2" s="7"/>
      <c r="R2" s="7"/>
      <c r="S2" s="7"/>
      <c r="T2" s="7"/>
      <c r="U2" s="7"/>
      <c r="V2" s="7"/>
      <c r="W2" s="7"/>
    </row>
    <row r="3" spans="1:23" s="114" customFormat="1" ht="33" customHeight="1" x14ac:dyDescent="0.2">
      <c r="A3" s="7"/>
      <c r="B3" s="385" t="s">
        <v>4</v>
      </c>
      <c r="C3" s="385" t="s">
        <v>355</v>
      </c>
      <c r="D3" s="386" t="s">
        <v>199</v>
      </c>
      <c r="E3" s="387" t="s">
        <v>198</v>
      </c>
      <c r="F3" s="387" t="s">
        <v>200</v>
      </c>
      <c r="G3" s="394" t="s">
        <v>201</v>
      </c>
      <c r="H3" s="386" t="s">
        <v>202</v>
      </c>
      <c r="I3" s="385" t="s">
        <v>203</v>
      </c>
      <c r="J3" s="385" t="s">
        <v>215</v>
      </c>
      <c r="K3" s="385" t="s">
        <v>204</v>
      </c>
      <c r="L3" s="7"/>
      <c r="M3" s="7"/>
      <c r="N3" s="7"/>
      <c r="O3" s="7"/>
      <c r="P3" s="7"/>
      <c r="Q3" s="7"/>
      <c r="R3" s="7"/>
      <c r="S3" s="7"/>
      <c r="T3" s="7"/>
      <c r="U3" s="7"/>
      <c r="V3" s="7"/>
      <c r="W3" s="7"/>
    </row>
    <row r="4" spans="1:23" ht="15" customHeight="1" x14ac:dyDescent="0.2">
      <c r="B4" s="65" t="s">
        <v>851</v>
      </c>
      <c r="C4" s="65"/>
      <c r="D4" s="66"/>
      <c r="E4" s="65"/>
      <c r="F4" s="65"/>
      <c r="G4" s="123"/>
      <c r="H4" s="68"/>
      <c r="I4" s="232"/>
      <c r="J4" s="232"/>
      <c r="K4" s="232"/>
      <c r="O4" s="7"/>
      <c r="P4" s="7"/>
      <c r="Q4" s="7"/>
      <c r="R4" s="7"/>
    </row>
    <row r="5" spans="1:23" ht="15" customHeight="1" x14ac:dyDescent="0.2">
      <c r="B5" s="5" t="s">
        <v>32</v>
      </c>
      <c r="C5" s="5"/>
      <c r="D5" s="16" t="s">
        <v>10</v>
      </c>
      <c r="F5" s="5" t="e">
        <f>NA()</f>
        <v>#N/A</v>
      </c>
      <c r="G5" s="121">
        <f t="shared" ref="G5:G12" si="0">IF(ISNA(F5),0,INDEX(IF(UPPER(RIGHT(F5,1))=Low,UnitCostLow, IF(UPPER(RIGHT(F5,1))=High,UnitCostHigh,UnitCostSpecified)),MATCH(UPPER(LEFT(F5,LEN(F5)-1)),CostCode,0)))</f>
        <v>0</v>
      </c>
      <c r="H5" s="409">
        <f t="shared" ref="H5:H12" si="1">G5*E5</f>
        <v>0</v>
      </c>
      <c r="I5" s="44"/>
      <c r="J5" s="409">
        <f t="shared" ref="J5:J12" si="2">H5*I5</f>
        <v>0</v>
      </c>
      <c r="K5" s="45">
        <f t="shared" ref="K5:K12" si="3">+H5*(1-I5)</f>
        <v>0</v>
      </c>
      <c r="O5" s="7"/>
      <c r="P5" s="7"/>
      <c r="Q5" s="7"/>
      <c r="R5" s="7"/>
    </row>
    <row r="6" spans="1:23" ht="15" customHeight="1" x14ac:dyDescent="0.2">
      <c r="B6" s="5" t="s">
        <v>257</v>
      </c>
      <c r="C6" s="5"/>
      <c r="D6" s="16" t="s">
        <v>10</v>
      </c>
      <c r="F6" s="5" t="e">
        <f>NA()</f>
        <v>#N/A</v>
      </c>
      <c r="G6" s="121">
        <f t="shared" si="0"/>
        <v>0</v>
      </c>
      <c r="H6" s="409">
        <f t="shared" si="1"/>
        <v>0</v>
      </c>
      <c r="I6" s="44"/>
      <c r="J6" s="409">
        <f t="shared" si="2"/>
        <v>0</v>
      </c>
      <c r="K6" s="45">
        <f t="shared" si="3"/>
        <v>0</v>
      </c>
      <c r="O6" s="7"/>
      <c r="P6" s="7"/>
      <c r="Q6" s="7"/>
      <c r="R6" s="7"/>
    </row>
    <row r="7" spans="1:23" ht="15" customHeight="1" x14ac:dyDescent="0.2">
      <c r="B7" s="5" t="s">
        <v>33</v>
      </c>
      <c r="C7" s="5"/>
      <c r="D7" s="16" t="s">
        <v>10</v>
      </c>
      <c r="F7" s="5" t="e">
        <f>NA()</f>
        <v>#N/A</v>
      </c>
      <c r="G7" s="121">
        <f t="shared" si="0"/>
        <v>0</v>
      </c>
      <c r="H7" s="409">
        <f t="shared" si="1"/>
        <v>0</v>
      </c>
      <c r="I7" s="44"/>
      <c r="J7" s="409">
        <f t="shared" si="2"/>
        <v>0</v>
      </c>
      <c r="K7" s="45">
        <f t="shared" si="3"/>
        <v>0</v>
      </c>
      <c r="O7" s="7"/>
      <c r="P7" s="7"/>
      <c r="Q7" s="7"/>
      <c r="R7" s="7"/>
    </row>
    <row r="8" spans="1:23" ht="15" customHeight="1" x14ac:dyDescent="0.2">
      <c r="B8" s="5" t="s">
        <v>353</v>
      </c>
      <c r="C8" s="5"/>
      <c r="D8" s="16" t="s">
        <v>10</v>
      </c>
      <c r="F8" s="5" t="e">
        <f>NA()</f>
        <v>#N/A</v>
      </c>
      <c r="G8" s="121">
        <f t="shared" si="0"/>
        <v>0</v>
      </c>
      <c r="H8" s="409">
        <f t="shared" si="1"/>
        <v>0</v>
      </c>
      <c r="I8" s="44"/>
      <c r="J8" s="409">
        <f t="shared" si="2"/>
        <v>0</v>
      </c>
      <c r="K8" s="45">
        <f t="shared" si="3"/>
        <v>0</v>
      </c>
      <c r="O8" s="7"/>
      <c r="P8" s="7"/>
      <c r="Q8" s="7"/>
      <c r="R8" s="7"/>
    </row>
    <row r="9" spans="1:23" ht="15" customHeight="1" x14ac:dyDescent="0.2">
      <c r="B9" s="5" t="s">
        <v>25</v>
      </c>
      <c r="C9" s="5"/>
      <c r="D9" s="16" t="s">
        <v>10</v>
      </c>
      <c r="F9" s="5" t="e">
        <f>NA()</f>
        <v>#N/A</v>
      </c>
      <c r="G9" s="121">
        <f t="shared" si="0"/>
        <v>0</v>
      </c>
      <c r="H9" s="409">
        <f t="shared" si="1"/>
        <v>0</v>
      </c>
      <c r="I9" s="44"/>
      <c r="J9" s="409">
        <f t="shared" si="2"/>
        <v>0</v>
      </c>
      <c r="K9" s="45">
        <f t="shared" si="3"/>
        <v>0</v>
      </c>
      <c r="O9" s="7"/>
      <c r="P9" s="7"/>
      <c r="Q9" s="7"/>
      <c r="R9" s="7"/>
    </row>
    <row r="10" spans="1:23" ht="15" customHeight="1" x14ac:dyDescent="0.2">
      <c r="B10" s="5" t="s">
        <v>543</v>
      </c>
      <c r="C10" s="5"/>
      <c r="D10" s="16" t="s">
        <v>10</v>
      </c>
      <c r="F10" s="5" t="e">
        <f>NA()</f>
        <v>#N/A</v>
      </c>
      <c r="G10" s="121">
        <f t="shared" si="0"/>
        <v>0</v>
      </c>
      <c r="H10" s="409">
        <f t="shared" si="1"/>
        <v>0</v>
      </c>
      <c r="I10" s="44"/>
      <c r="J10" s="409">
        <f t="shared" si="2"/>
        <v>0</v>
      </c>
      <c r="K10" s="45">
        <f t="shared" si="3"/>
        <v>0</v>
      </c>
      <c r="O10" s="7"/>
      <c r="P10" s="7"/>
      <c r="Q10" s="7"/>
      <c r="R10" s="7"/>
    </row>
    <row r="11" spans="1:23" ht="15" customHeight="1" x14ac:dyDescent="0.2">
      <c r="B11" s="5" t="s">
        <v>544</v>
      </c>
      <c r="C11" s="5"/>
      <c r="D11" s="16" t="s">
        <v>10</v>
      </c>
      <c r="F11" s="5" t="e">
        <f>NA()</f>
        <v>#N/A</v>
      </c>
      <c r="G11" s="121">
        <f t="shared" si="0"/>
        <v>0</v>
      </c>
      <c r="H11" s="409">
        <f t="shared" si="1"/>
        <v>0</v>
      </c>
      <c r="I11" s="44"/>
      <c r="J11" s="409">
        <f t="shared" si="2"/>
        <v>0</v>
      </c>
      <c r="K11" s="45">
        <f t="shared" si="3"/>
        <v>0</v>
      </c>
      <c r="O11" s="7"/>
      <c r="P11" s="7"/>
      <c r="Q11" s="7"/>
      <c r="R11" s="7"/>
    </row>
    <row r="12" spans="1:23" ht="15" customHeight="1" x14ac:dyDescent="0.2">
      <c r="B12" s="5" t="s">
        <v>13</v>
      </c>
      <c r="C12" s="5"/>
      <c r="D12" s="16"/>
      <c r="F12" s="5" t="e">
        <f>NA()</f>
        <v>#N/A</v>
      </c>
      <c r="G12" s="121">
        <f t="shared" si="0"/>
        <v>0</v>
      </c>
      <c r="H12" s="409">
        <f t="shared" si="1"/>
        <v>0</v>
      </c>
      <c r="I12" s="44"/>
      <c r="J12" s="409">
        <f t="shared" si="2"/>
        <v>0</v>
      </c>
      <c r="K12" s="45">
        <f t="shared" si="3"/>
        <v>0</v>
      </c>
      <c r="O12" s="7"/>
      <c r="P12" s="7"/>
      <c r="Q12" s="7"/>
      <c r="R12" s="7"/>
    </row>
    <row r="13" spans="1:23" ht="15" customHeight="1" x14ac:dyDescent="0.2">
      <c r="B13" s="65" t="s">
        <v>881</v>
      </c>
      <c r="C13" s="65"/>
      <c r="D13" s="66"/>
      <c r="E13" s="65"/>
      <c r="F13" s="65"/>
      <c r="G13" s="123"/>
      <c r="H13" s="408"/>
      <c r="I13" s="70"/>
      <c r="J13" s="408"/>
      <c r="K13" s="71"/>
      <c r="O13" s="7"/>
      <c r="P13" s="7"/>
      <c r="Q13" s="7"/>
      <c r="R13" s="7"/>
    </row>
    <row r="14" spans="1:23" ht="15" customHeight="1" x14ac:dyDescent="0.2">
      <c r="B14" s="5" t="s">
        <v>553</v>
      </c>
      <c r="C14" s="5"/>
      <c r="D14" s="16" t="s">
        <v>10</v>
      </c>
      <c r="F14" s="5" t="e">
        <f>NA()</f>
        <v>#N/A</v>
      </c>
      <c r="G14" s="121">
        <f t="shared" ref="G14:G20" si="4">IF(ISNA(F14),0,INDEX(IF(UPPER(RIGHT(F14,1))=Low,UnitCostLow, IF(UPPER(RIGHT(F14,1))=High,UnitCostHigh,UnitCostSpecified)),MATCH(UPPER(LEFT(F14,LEN(F14)-1)),CostCode,0)))</f>
        <v>0</v>
      </c>
      <c r="H14" s="409">
        <f t="shared" ref="H14:H20" si="5">G14*E14</f>
        <v>0</v>
      </c>
      <c r="I14" s="44"/>
      <c r="J14" s="409">
        <f t="shared" ref="J14:J20" si="6">H14*I14</f>
        <v>0</v>
      </c>
      <c r="K14" s="45">
        <f t="shared" ref="K14:K20" si="7">+H14*(1-I14)</f>
        <v>0</v>
      </c>
      <c r="O14" s="7"/>
      <c r="P14" s="7"/>
      <c r="Q14" s="7"/>
      <c r="R14" s="7"/>
    </row>
    <row r="15" spans="1:23" ht="15" customHeight="1" x14ac:dyDescent="0.2">
      <c r="B15" s="5" t="s">
        <v>545</v>
      </c>
      <c r="C15" s="5"/>
      <c r="D15" s="16" t="s">
        <v>10</v>
      </c>
      <c r="F15" s="5" t="e">
        <f>NA()</f>
        <v>#N/A</v>
      </c>
      <c r="G15" s="121">
        <f t="shared" si="4"/>
        <v>0</v>
      </c>
      <c r="H15" s="409">
        <f t="shared" si="5"/>
        <v>0</v>
      </c>
      <c r="I15" s="44"/>
      <c r="J15" s="409">
        <f t="shared" si="6"/>
        <v>0</v>
      </c>
      <c r="K15" s="45">
        <f t="shared" si="7"/>
        <v>0</v>
      </c>
      <c r="O15" s="7"/>
      <c r="P15" s="7"/>
      <c r="Q15" s="7"/>
      <c r="R15" s="7"/>
    </row>
    <row r="16" spans="1:23" ht="15" customHeight="1" x14ac:dyDescent="0.2">
      <c r="B16" s="5" t="s">
        <v>546</v>
      </c>
      <c r="C16" s="5"/>
      <c r="D16" s="16" t="s">
        <v>10</v>
      </c>
      <c r="F16" s="5" t="e">
        <f>NA()</f>
        <v>#N/A</v>
      </c>
      <c r="G16" s="121">
        <f t="shared" si="4"/>
        <v>0</v>
      </c>
      <c r="H16" s="409">
        <f t="shared" si="5"/>
        <v>0</v>
      </c>
      <c r="I16" s="44"/>
      <c r="J16" s="409">
        <f t="shared" si="6"/>
        <v>0</v>
      </c>
      <c r="K16" s="45">
        <f t="shared" si="7"/>
        <v>0</v>
      </c>
      <c r="O16" s="7"/>
      <c r="P16" s="7"/>
      <c r="Q16" s="7"/>
      <c r="R16" s="7"/>
    </row>
    <row r="17" spans="2:18" ht="15" customHeight="1" x14ac:dyDescent="0.2">
      <c r="B17" s="5" t="s">
        <v>550</v>
      </c>
      <c r="C17" s="16"/>
      <c r="D17" s="16" t="s">
        <v>10</v>
      </c>
      <c r="F17" s="5" t="e">
        <f>NA()</f>
        <v>#N/A</v>
      </c>
      <c r="G17" s="121">
        <f t="shared" si="4"/>
        <v>0</v>
      </c>
      <c r="H17" s="409">
        <f t="shared" si="5"/>
        <v>0</v>
      </c>
      <c r="I17" s="44"/>
      <c r="J17" s="409">
        <f t="shared" si="6"/>
        <v>0</v>
      </c>
      <c r="K17" s="45">
        <f t="shared" si="7"/>
        <v>0</v>
      </c>
      <c r="O17" s="7"/>
      <c r="P17" s="7"/>
      <c r="Q17" s="7"/>
      <c r="R17" s="7"/>
    </row>
    <row r="18" spans="2:18" ht="15" customHeight="1" x14ac:dyDescent="0.2">
      <c r="B18" s="5" t="s">
        <v>551</v>
      </c>
      <c r="C18" s="16"/>
      <c r="D18" s="16" t="s">
        <v>10</v>
      </c>
      <c r="F18" s="5" t="e">
        <f>NA()</f>
        <v>#N/A</v>
      </c>
      <c r="G18" s="121">
        <f t="shared" si="4"/>
        <v>0</v>
      </c>
      <c r="H18" s="409">
        <f t="shared" si="5"/>
        <v>0</v>
      </c>
      <c r="I18" s="44"/>
      <c r="J18" s="409">
        <f t="shared" si="6"/>
        <v>0</v>
      </c>
      <c r="K18" s="45">
        <f t="shared" si="7"/>
        <v>0</v>
      </c>
      <c r="O18" s="7"/>
      <c r="P18" s="7"/>
      <c r="Q18" s="7"/>
      <c r="R18" s="7"/>
    </row>
    <row r="19" spans="2:18" ht="15" customHeight="1" x14ac:dyDescent="0.2">
      <c r="B19" s="5" t="s">
        <v>15</v>
      </c>
      <c r="C19" s="5"/>
      <c r="D19" s="16" t="s">
        <v>16</v>
      </c>
      <c r="F19" s="5" t="e">
        <f>NA()</f>
        <v>#N/A</v>
      </c>
      <c r="G19" s="121">
        <f t="shared" si="4"/>
        <v>0</v>
      </c>
      <c r="H19" s="409">
        <f t="shared" si="5"/>
        <v>0</v>
      </c>
      <c r="I19" s="44"/>
      <c r="J19" s="409">
        <f t="shared" si="6"/>
        <v>0</v>
      </c>
      <c r="K19" s="45">
        <f t="shared" si="7"/>
        <v>0</v>
      </c>
      <c r="O19" s="7"/>
      <c r="P19" s="7"/>
      <c r="Q19" s="7"/>
      <c r="R19" s="7"/>
    </row>
    <row r="20" spans="2:18" ht="15" customHeight="1" x14ac:dyDescent="0.2">
      <c r="B20" s="5" t="s">
        <v>13</v>
      </c>
      <c r="C20" s="5"/>
      <c r="D20" s="16"/>
      <c r="F20" s="5" t="e">
        <f>NA()</f>
        <v>#N/A</v>
      </c>
      <c r="G20" s="121">
        <f t="shared" si="4"/>
        <v>0</v>
      </c>
      <c r="H20" s="409">
        <f t="shared" si="5"/>
        <v>0</v>
      </c>
      <c r="I20" s="44"/>
      <c r="J20" s="409">
        <f t="shared" si="6"/>
        <v>0</v>
      </c>
      <c r="K20" s="45">
        <f t="shared" si="7"/>
        <v>0</v>
      </c>
      <c r="O20" s="7"/>
      <c r="P20" s="7"/>
      <c r="Q20" s="7"/>
      <c r="R20" s="7"/>
    </row>
    <row r="21" spans="2:18" ht="15" customHeight="1" x14ac:dyDescent="0.2">
      <c r="B21" s="65" t="s">
        <v>554</v>
      </c>
      <c r="C21" s="65"/>
      <c r="D21" s="66"/>
      <c r="E21" s="65"/>
      <c r="F21" s="65"/>
      <c r="G21" s="123"/>
      <c r="H21" s="408"/>
      <c r="I21" s="70"/>
      <c r="J21" s="408"/>
      <c r="K21" s="71"/>
      <c r="O21" s="7"/>
      <c r="P21" s="7"/>
      <c r="Q21" s="7"/>
      <c r="R21" s="7"/>
    </row>
    <row r="22" spans="2:18" ht="15" customHeight="1" x14ac:dyDescent="0.2">
      <c r="B22" s="59" t="s">
        <v>547</v>
      </c>
      <c r="C22" s="5"/>
      <c r="D22" s="16" t="s">
        <v>40</v>
      </c>
      <c r="F22" s="5" t="e">
        <f>NA()</f>
        <v>#N/A</v>
      </c>
      <c r="G22" s="121">
        <f>IF(ISNA(F22),0,INDEX(IF(UPPER(RIGHT(F22,1))=Low,UnitCostLow, IF(UPPER(RIGHT(F22,1))=High,UnitCostHigh,UnitCostSpecified)),MATCH(UPPER(LEFT(F22,LEN(F22)-1)),CostCode,0)))</f>
        <v>0</v>
      </c>
      <c r="H22" s="409">
        <f>G22*E22</f>
        <v>0</v>
      </c>
      <c r="I22" s="44"/>
      <c r="J22" s="409">
        <f t="shared" ref="J22:J27" si="8">H22*I22</f>
        <v>0</v>
      </c>
      <c r="K22" s="45">
        <f t="shared" ref="K22:K27" si="9">+H22*(1-I22)</f>
        <v>0</v>
      </c>
      <c r="O22" s="7"/>
      <c r="P22" s="7"/>
      <c r="Q22" s="7"/>
      <c r="R22" s="7"/>
    </row>
    <row r="23" spans="2:18" ht="15" customHeight="1" x14ac:dyDescent="0.2">
      <c r="B23" s="5" t="s">
        <v>548</v>
      </c>
      <c r="C23" s="5"/>
      <c r="D23" s="16" t="s">
        <v>40</v>
      </c>
      <c r="F23" s="5" t="e">
        <f>NA()</f>
        <v>#N/A</v>
      </c>
      <c r="G23" s="121">
        <f>IF(ISNA(F23),0,INDEX(IF(UPPER(RIGHT(F23,1))=Low,UnitCostLow, IF(UPPER(RIGHT(F23,1))=High,UnitCostHigh,UnitCostSpecified)),MATCH(UPPER(LEFT(F23,LEN(F23)-1)),CostCode,0)))</f>
        <v>0</v>
      </c>
      <c r="H23" s="409">
        <f>G23*E23</f>
        <v>0</v>
      </c>
      <c r="I23" s="44"/>
      <c r="J23" s="409">
        <f t="shared" si="8"/>
        <v>0</v>
      </c>
      <c r="K23" s="45">
        <f t="shared" si="9"/>
        <v>0</v>
      </c>
      <c r="O23" s="7"/>
      <c r="P23" s="7"/>
      <c r="Q23" s="7"/>
      <c r="R23" s="7"/>
    </row>
    <row r="24" spans="2:18" ht="15" customHeight="1" x14ac:dyDescent="0.2">
      <c r="B24" s="5" t="s">
        <v>549</v>
      </c>
      <c r="C24" s="5"/>
      <c r="D24" s="16" t="s">
        <v>40</v>
      </c>
      <c r="F24" s="5" t="e">
        <f>NA()</f>
        <v>#N/A</v>
      </c>
      <c r="G24" s="121">
        <f t="shared" ref="G24:G39" si="10">IF(ISNA(F24),0,INDEX(IF(UPPER(RIGHT(F24,1))=Low,UnitCostLow, IF(UPPER(RIGHT(F24,1))=High,UnitCostHigh,UnitCostSpecified)),MATCH(UPPER(LEFT(F24,LEN(F24)-1)),CostCode,0)))</f>
        <v>0</v>
      </c>
      <c r="H24" s="409">
        <f t="shared" ref="H24:H39" si="11">G24*E24</f>
        <v>0</v>
      </c>
      <c r="I24" s="44"/>
      <c r="J24" s="409">
        <f t="shared" si="8"/>
        <v>0</v>
      </c>
      <c r="K24" s="45">
        <f t="shared" si="9"/>
        <v>0</v>
      </c>
      <c r="O24" s="7"/>
      <c r="P24" s="7"/>
      <c r="Q24" s="7"/>
      <c r="R24" s="7"/>
    </row>
    <row r="25" spans="2:18" ht="15" customHeight="1" x14ac:dyDescent="0.2">
      <c r="B25" s="59" t="s">
        <v>552</v>
      </c>
      <c r="C25" s="5"/>
      <c r="D25" s="16" t="s">
        <v>10</v>
      </c>
      <c r="F25" s="5" t="e">
        <f>NA()</f>
        <v>#N/A</v>
      </c>
      <c r="G25" s="121">
        <f t="shared" si="10"/>
        <v>0</v>
      </c>
      <c r="H25" s="409">
        <f t="shared" si="11"/>
        <v>0</v>
      </c>
      <c r="I25" s="44"/>
      <c r="J25" s="409">
        <f t="shared" si="8"/>
        <v>0</v>
      </c>
      <c r="K25" s="45">
        <f t="shared" si="9"/>
        <v>0</v>
      </c>
      <c r="O25" s="7"/>
      <c r="P25" s="7"/>
      <c r="Q25" s="7"/>
      <c r="R25" s="7"/>
    </row>
    <row r="26" spans="2:18" ht="15" customHeight="1" x14ac:dyDescent="0.2">
      <c r="B26" s="5" t="s">
        <v>15</v>
      </c>
      <c r="C26" s="5"/>
      <c r="D26" s="16" t="s">
        <v>16</v>
      </c>
      <c r="F26" s="5" t="e">
        <f>NA()</f>
        <v>#N/A</v>
      </c>
      <c r="G26" s="121">
        <f t="shared" si="10"/>
        <v>0</v>
      </c>
      <c r="H26" s="409">
        <f t="shared" si="11"/>
        <v>0</v>
      </c>
      <c r="I26" s="44"/>
      <c r="J26" s="409">
        <f t="shared" si="8"/>
        <v>0</v>
      </c>
      <c r="K26" s="45">
        <f t="shared" si="9"/>
        <v>0</v>
      </c>
      <c r="O26" s="7"/>
      <c r="P26" s="7"/>
      <c r="Q26" s="7"/>
      <c r="R26" s="7"/>
    </row>
    <row r="27" spans="2:18" ht="15" customHeight="1" x14ac:dyDescent="0.2">
      <c r="B27" s="5" t="s">
        <v>391</v>
      </c>
      <c r="C27" s="5"/>
      <c r="D27" s="15" t="s">
        <v>249</v>
      </c>
      <c r="F27" s="5" t="e">
        <f>NA()</f>
        <v>#N/A</v>
      </c>
      <c r="G27" s="121">
        <f t="shared" si="10"/>
        <v>0</v>
      </c>
      <c r="H27" s="409">
        <f t="shared" si="11"/>
        <v>0</v>
      </c>
      <c r="I27" s="44"/>
      <c r="J27" s="409">
        <f t="shared" si="8"/>
        <v>0</v>
      </c>
      <c r="K27" s="45">
        <f t="shared" si="9"/>
        <v>0</v>
      </c>
      <c r="O27" s="7"/>
      <c r="P27" s="7"/>
      <c r="Q27" s="7"/>
      <c r="R27" s="7"/>
    </row>
    <row r="28" spans="2:18" ht="15" customHeight="1" x14ac:dyDescent="0.2">
      <c r="B28" s="65" t="s">
        <v>853</v>
      </c>
      <c r="C28" s="65"/>
      <c r="D28" s="66"/>
      <c r="E28" s="65"/>
      <c r="F28" s="65"/>
      <c r="G28" s="123"/>
      <c r="H28" s="408"/>
      <c r="I28" s="70"/>
      <c r="J28" s="408"/>
      <c r="K28" s="71"/>
      <c r="O28" s="7"/>
      <c r="P28" s="7"/>
      <c r="Q28" s="7"/>
      <c r="R28" s="7"/>
    </row>
    <row r="29" spans="2:18" ht="15" customHeight="1" x14ac:dyDescent="0.2">
      <c r="B29" s="5" t="s">
        <v>690</v>
      </c>
      <c r="C29" s="5"/>
      <c r="D29" s="16" t="s">
        <v>10</v>
      </c>
      <c r="F29" s="5" t="e">
        <f>NA()</f>
        <v>#N/A</v>
      </c>
      <c r="G29" s="121">
        <f>IF(ISNA(F29),0,INDEX(IF(UPPER(RIGHT(F29,1))=Low,UnitCostLow, IF(UPPER(RIGHT(F29,1))=High,UnitCostHigh,UnitCostSpecified)),MATCH(UPPER(LEFT(F29,LEN(F29)-1)),CostCode,0)))</f>
        <v>0</v>
      </c>
      <c r="H29" s="409">
        <f t="shared" ref="H29:H31" si="12">G29*E29</f>
        <v>0</v>
      </c>
      <c r="I29" s="44"/>
      <c r="J29" s="409">
        <f t="shared" ref="J29:J31" si="13">H29*I29</f>
        <v>0</v>
      </c>
      <c r="K29" s="45">
        <f t="shared" ref="K29:K31" si="14">+H29*(1-I29)</f>
        <v>0</v>
      </c>
      <c r="O29" s="7"/>
      <c r="P29" s="7"/>
      <c r="Q29" s="7"/>
      <c r="R29" s="7"/>
    </row>
    <row r="30" spans="2:18" ht="15" customHeight="1" x14ac:dyDescent="0.2">
      <c r="B30" s="5" t="s">
        <v>691</v>
      </c>
      <c r="C30" s="5"/>
      <c r="D30" s="16" t="s">
        <v>10</v>
      </c>
      <c r="F30" s="5" t="e">
        <f>NA()</f>
        <v>#N/A</v>
      </c>
      <c r="G30" s="121">
        <f>IF(ISNA(F30),0,INDEX(IF(UPPER(RIGHT(F30,1))=Low,UnitCostLow, IF(UPPER(RIGHT(F30,1))=High,UnitCostHigh,UnitCostSpecified)),MATCH(UPPER(LEFT(F30,LEN(F30)-1)),CostCode,0)))</f>
        <v>0</v>
      </c>
      <c r="H30" s="409">
        <f t="shared" si="12"/>
        <v>0</v>
      </c>
      <c r="I30" s="44"/>
      <c r="J30" s="409">
        <f t="shared" si="13"/>
        <v>0</v>
      </c>
      <c r="K30" s="45">
        <f t="shared" si="14"/>
        <v>0</v>
      </c>
      <c r="O30" s="7"/>
      <c r="P30" s="7"/>
      <c r="Q30" s="7"/>
      <c r="R30" s="7"/>
    </row>
    <row r="31" spans="2:18" ht="15" customHeight="1" x14ac:dyDescent="0.2">
      <c r="B31" s="5" t="s">
        <v>248</v>
      </c>
      <c r="C31" s="5"/>
      <c r="D31" s="16" t="s">
        <v>10</v>
      </c>
      <c r="F31" s="5" t="e">
        <f>NA()</f>
        <v>#N/A</v>
      </c>
      <c r="G31" s="121">
        <f>IF(ISNA(F31),0,INDEX(IF(UPPER(RIGHT(F31,1))=Low,UnitCostLow, IF(UPPER(RIGHT(F31,1))=High,UnitCostHigh,UnitCostSpecified)),MATCH(UPPER(LEFT(F31,LEN(F31)-1)),CostCode,0)))</f>
        <v>0</v>
      </c>
      <c r="H31" s="409">
        <f t="shared" si="12"/>
        <v>0</v>
      </c>
      <c r="I31" s="44"/>
      <c r="J31" s="409">
        <f t="shared" si="13"/>
        <v>0</v>
      </c>
      <c r="K31" s="45">
        <f t="shared" si="14"/>
        <v>0</v>
      </c>
      <c r="O31" s="7"/>
      <c r="P31" s="7"/>
      <c r="Q31" s="7"/>
      <c r="R31" s="7"/>
    </row>
    <row r="32" spans="2:18" ht="15" customHeight="1" x14ac:dyDescent="0.2">
      <c r="B32" s="65" t="s">
        <v>867</v>
      </c>
      <c r="C32" s="65"/>
      <c r="D32" s="66"/>
      <c r="E32" s="65"/>
      <c r="F32" s="65"/>
      <c r="G32" s="123"/>
      <c r="H32" s="408"/>
      <c r="I32" s="70"/>
      <c r="J32" s="408"/>
      <c r="K32" s="71"/>
      <c r="O32" s="7"/>
      <c r="P32" s="7"/>
      <c r="Q32" s="7"/>
      <c r="R32" s="7"/>
    </row>
    <row r="33" spans="2:18" ht="15" customHeight="1" x14ac:dyDescent="0.2">
      <c r="B33" s="5" t="s">
        <v>573</v>
      </c>
      <c r="C33" s="5"/>
      <c r="D33" s="16" t="s">
        <v>10</v>
      </c>
      <c r="F33" s="5" t="e">
        <f>NA()</f>
        <v>#N/A</v>
      </c>
      <c r="G33" s="121">
        <f t="shared" si="10"/>
        <v>0</v>
      </c>
      <c r="H33" s="409">
        <f t="shared" si="11"/>
        <v>0</v>
      </c>
      <c r="J33" s="409">
        <f t="shared" ref="J33:J39" si="15">H33*I33</f>
        <v>0</v>
      </c>
      <c r="K33" s="45">
        <f t="shared" ref="K33:K39" si="16">+H33*(1-I33)</f>
        <v>0</v>
      </c>
      <c r="O33" s="7"/>
      <c r="P33" s="7"/>
      <c r="Q33" s="7"/>
      <c r="R33" s="7"/>
    </row>
    <row r="34" spans="2:18" ht="15" customHeight="1" x14ac:dyDescent="0.2">
      <c r="B34" s="5" t="s">
        <v>418</v>
      </c>
      <c r="C34" s="5"/>
      <c r="D34" s="16" t="s">
        <v>10</v>
      </c>
      <c r="F34" s="5" t="e">
        <f>NA()</f>
        <v>#N/A</v>
      </c>
      <c r="G34" s="121">
        <f t="shared" si="10"/>
        <v>0</v>
      </c>
      <c r="H34" s="409">
        <f t="shared" si="11"/>
        <v>0</v>
      </c>
      <c r="J34" s="409">
        <f t="shared" si="15"/>
        <v>0</v>
      </c>
      <c r="K34" s="45">
        <f t="shared" si="16"/>
        <v>0</v>
      </c>
      <c r="O34" s="7"/>
      <c r="P34" s="7"/>
      <c r="Q34" s="7"/>
      <c r="R34" s="7"/>
    </row>
    <row r="35" spans="2:18" ht="15" customHeight="1" x14ac:dyDescent="0.2">
      <c r="B35" s="5" t="s">
        <v>558</v>
      </c>
      <c r="C35" s="5"/>
      <c r="D35" s="16" t="s">
        <v>16</v>
      </c>
      <c r="F35" s="5" t="e">
        <f>NA()</f>
        <v>#N/A</v>
      </c>
      <c r="G35" s="121">
        <f t="shared" si="10"/>
        <v>0</v>
      </c>
      <c r="H35" s="409">
        <f t="shared" si="11"/>
        <v>0</v>
      </c>
      <c r="J35" s="409">
        <f t="shared" si="15"/>
        <v>0</v>
      </c>
      <c r="K35" s="45">
        <f t="shared" si="16"/>
        <v>0</v>
      </c>
      <c r="O35" s="7"/>
      <c r="P35" s="7"/>
      <c r="Q35" s="7"/>
      <c r="R35" s="7"/>
    </row>
    <row r="36" spans="2:18" ht="15" customHeight="1" x14ac:dyDescent="0.2">
      <c r="B36" s="5" t="s">
        <v>562</v>
      </c>
      <c r="C36" s="5"/>
      <c r="D36" s="16" t="s">
        <v>10</v>
      </c>
      <c r="F36" s="5" t="e">
        <f>NA()</f>
        <v>#N/A</v>
      </c>
      <c r="G36" s="121">
        <f t="shared" si="10"/>
        <v>0</v>
      </c>
      <c r="H36" s="409">
        <f t="shared" si="11"/>
        <v>0</v>
      </c>
      <c r="J36" s="409">
        <f t="shared" si="15"/>
        <v>0</v>
      </c>
      <c r="K36" s="45">
        <f t="shared" si="16"/>
        <v>0</v>
      </c>
      <c r="O36" s="7"/>
      <c r="P36" s="7"/>
      <c r="Q36" s="7"/>
      <c r="R36" s="7"/>
    </row>
    <row r="37" spans="2:18" ht="15" customHeight="1" x14ac:dyDescent="0.2">
      <c r="B37" s="5" t="s">
        <v>559</v>
      </c>
      <c r="C37" s="5"/>
      <c r="D37" s="16" t="s">
        <v>40</v>
      </c>
      <c r="F37" s="5" t="e">
        <f>NA()</f>
        <v>#N/A</v>
      </c>
      <c r="G37" s="121">
        <f t="shared" si="10"/>
        <v>0</v>
      </c>
      <c r="H37" s="409">
        <f t="shared" si="11"/>
        <v>0</v>
      </c>
      <c r="J37" s="409">
        <f t="shared" si="15"/>
        <v>0</v>
      </c>
      <c r="K37" s="45">
        <f t="shared" si="16"/>
        <v>0</v>
      </c>
      <c r="O37" s="7"/>
      <c r="P37" s="7"/>
      <c r="Q37" s="7"/>
      <c r="R37" s="7"/>
    </row>
    <row r="38" spans="2:18" ht="15" customHeight="1" x14ac:dyDescent="0.2">
      <c r="B38" s="5" t="s">
        <v>549</v>
      </c>
      <c r="C38" s="5"/>
      <c r="D38" s="16" t="s">
        <v>40</v>
      </c>
      <c r="F38" s="5" t="e">
        <f>NA()</f>
        <v>#N/A</v>
      </c>
      <c r="G38" s="121">
        <f t="shared" si="10"/>
        <v>0</v>
      </c>
      <c r="H38" s="409">
        <f t="shared" si="11"/>
        <v>0</v>
      </c>
      <c r="J38" s="409">
        <f t="shared" si="15"/>
        <v>0</v>
      </c>
      <c r="K38" s="45">
        <f t="shared" si="16"/>
        <v>0</v>
      </c>
      <c r="O38" s="7"/>
      <c r="P38" s="7"/>
      <c r="Q38" s="7"/>
      <c r="R38" s="7"/>
    </row>
    <row r="39" spans="2:18" ht="15" customHeight="1" x14ac:dyDescent="0.2">
      <c r="B39" s="5" t="s">
        <v>390</v>
      </c>
      <c r="C39" s="5"/>
      <c r="D39" s="16" t="s">
        <v>10</v>
      </c>
      <c r="F39" s="5" t="e">
        <f>NA()</f>
        <v>#N/A</v>
      </c>
      <c r="G39" s="121">
        <f t="shared" si="10"/>
        <v>0</v>
      </c>
      <c r="H39" s="409">
        <f t="shared" si="11"/>
        <v>0</v>
      </c>
      <c r="J39" s="409">
        <f t="shared" si="15"/>
        <v>0</v>
      </c>
      <c r="K39" s="45">
        <f t="shared" si="16"/>
        <v>0</v>
      </c>
      <c r="O39" s="7"/>
      <c r="P39" s="7"/>
      <c r="Q39" s="7"/>
      <c r="R39" s="7"/>
    </row>
    <row r="40" spans="2:18" ht="15" customHeight="1" x14ac:dyDescent="0.2">
      <c r="B40" s="334" t="s">
        <v>856</v>
      </c>
      <c r="C40" s="65"/>
      <c r="D40" s="66"/>
      <c r="E40" s="65"/>
      <c r="F40" s="65"/>
      <c r="G40" s="123"/>
      <c r="H40" s="408"/>
      <c r="I40" s="68"/>
      <c r="J40" s="408"/>
      <c r="K40" s="408"/>
      <c r="O40" s="7"/>
      <c r="P40" s="7"/>
      <c r="Q40" s="7"/>
      <c r="R40" s="7"/>
    </row>
    <row r="41" spans="2:18" ht="15" customHeight="1" x14ac:dyDescent="0.2">
      <c r="B41" s="5" t="s">
        <v>422</v>
      </c>
      <c r="C41" s="5"/>
      <c r="D41" s="16" t="s">
        <v>10</v>
      </c>
      <c r="F41" s="5" t="e">
        <f>NA()</f>
        <v>#N/A</v>
      </c>
      <c r="G41" s="121">
        <f t="shared" ref="G41:G43" si="17">IF(ISNA(F41),0,INDEX(IF(UPPER(RIGHT(F41,1))=Low,UnitCostLow, IF(UPPER(RIGHT(F41,1))=High,UnitCostHigh,UnitCostSpecified)),MATCH(UPPER(LEFT(F41,LEN(F41)-1)),CostCode,0)))</f>
        <v>0</v>
      </c>
      <c r="H41" s="409">
        <f t="shared" ref="H41:H43" si="18">G41*E41</f>
        <v>0</v>
      </c>
      <c r="J41" s="409">
        <f t="shared" ref="J41:J43" si="19">H41*I41</f>
        <v>0</v>
      </c>
      <c r="K41" s="45">
        <f t="shared" ref="K41:K43" si="20">+H41*(1-I41)</f>
        <v>0</v>
      </c>
      <c r="O41" s="7"/>
      <c r="P41" s="7"/>
      <c r="Q41" s="7"/>
      <c r="R41" s="7"/>
    </row>
    <row r="42" spans="2:18" ht="15" customHeight="1" x14ac:dyDescent="0.2">
      <c r="B42" s="5" t="s">
        <v>423</v>
      </c>
      <c r="C42" s="5"/>
      <c r="D42" s="16" t="s">
        <v>10</v>
      </c>
      <c r="F42" s="5" t="e">
        <f>NA()</f>
        <v>#N/A</v>
      </c>
      <c r="G42" s="121">
        <f t="shared" si="17"/>
        <v>0</v>
      </c>
      <c r="H42" s="409">
        <f t="shared" si="18"/>
        <v>0</v>
      </c>
      <c r="J42" s="409">
        <f t="shared" si="19"/>
        <v>0</v>
      </c>
      <c r="K42" s="45">
        <f t="shared" si="20"/>
        <v>0</v>
      </c>
      <c r="O42" s="7"/>
      <c r="P42" s="7"/>
      <c r="Q42" s="7"/>
      <c r="R42" s="7"/>
    </row>
    <row r="43" spans="2:18" ht="15" customHeight="1" x14ac:dyDescent="0.2">
      <c r="B43" s="5" t="s">
        <v>424</v>
      </c>
      <c r="C43" s="5"/>
      <c r="D43" s="16" t="s">
        <v>249</v>
      </c>
      <c r="F43" s="5" t="e">
        <f>NA()</f>
        <v>#N/A</v>
      </c>
      <c r="G43" s="121">
        <f t="shared" si="17"/>
        <v>0</v>
      </c>
      <c r="H43" s="409">
        <f t="shared" si="18"/>
        <v>0</v>
      </c>
      <c r="J43" s="409">
        <f t="shared" si="19"/>
        <v>0</v>
      </c>
      <c r="K43" s="45">
        <f t="shared" si="20"/>
        <v>0</v>
      </c>
      <c r="O43" s="7"/>
      <c r="P43" s="7"/>
      <c r="Q43" s="7"/>
      <c r="R43" s="7"/>
    </row>
    <row r="44" spans="2:18" ht="15" customHeight="1" x14ac:dyDescent="0.2">
      <c r="B44" s="65" t="s">
        <v>882</v>
      </c>
      <c r="C44" s="65"/>
      <c r="D44" s="66"/>
      <c r="E44" s="65"/>
      <c r="F44" s="65"/>
      <c r="G44" s="123"/>
      <c r="H44" s="408"/>
      <c r="I44" s="70"/>
      <c r="J44" s="408"/>
      <c r="K44" s="71"/>
      <c r="O44" s="7"/>
      <c r="P44" s="7"/>
      <c r="Q44" s="7"/>
      <c r="R44" s="7"/>
    </row>
    <row r="45" spans="2:18" ht="15" customHeight="1" x14ac:dyDescent="0.2">
      <c r="B45" s="5" t="s">
        <v>34</v>
      </c>
      <c r="C45" s="5"/>
      <c r="D45" s="16" t="s">
        <v>10</v>
      </c>
      <c r="F45" s="5" t="e">
        <f>NA()</f>
        <v>#N/A</v>
      </c>
      <c r="G45" s="121">
        <f>IF(ISNA(F45),0,INDEX(IF(UPPER(RIGHT(F45,1))=Low,UnitCostLow, IF(UPPER(RIGHT(F45,1))=High,UnitCostHigh,UnitCostSpecified)),MATCH(UPPER(LEFT(F45,LEN(F45)-1)),CostCode,0)))</f>
        <v>0</v>
      </c>
      <c r="H45" s="409">
        <f>G45*E45</f>
        <v>0</v>
      </c>
      <c r="I45" s="44"/>
      <c r="J45" s="409">
        <f>H45*I45</f>
        <v>0</v>
      </c>
      <c r="K45" s="45">
        <f>+H45*(1-I45)</f>
        <v>0</v>
      </c>
      <c r="O45" s="7"/>
      <c r="P45" s="7"/>
      <c r="Q45" s="7"/>
      <c r="R45" s="7"/>
    </row>
    <row r="46" spans="2:18" ht="15" customHeight="1" x14ac:dyDescent="0.2">
      <c r="B46" s="5" t="s">
        <v>35</v>
      </c>
      <c r="C46" s="5"/>
      <c r="D46" s="16" t="s">
        <v>22</v>
      </c>
      <c r="F46" s="5" t="e">
        <f>NA()</f>
        <v>#N/A</v>
      </c>
      <c r="G46" s="121">
        <f>IF(ISNA(F46),0,INDEX(IF(UPPER(RIGHT(F46,1))=Low,UnitCostLow, IF(UPPER(RIGHT(F46,1))=High,UnitCostHigh,UnitCostSpecified)),MATCH(UPPER(LEFT(F46,LEN(F46)-1)),CostCode,0)))</f>
        <v>0</v>
      </c>
      <c r="H46" s="409">
        <f>G46*E46</f>
        <v>0</v>
      </c>
      <c r="I46" s="44"/>
      <c r="J46" s="409">
        <f>H46*I46</f>
        <v>0</v>
      </c>
      <c r="K46" s="45">
        <f>+H46*(1-I46)</f>
        <v>0</v>
      </c>
      <c r="O46" s="7"/>
      <c r="P46" s="7"/>
      <c r="Q46" s="7"/>
      <c r="R46" s="7"/>
    </row>
    <row r="47" spans="2:18" ht="15" customHeight="1" x14ac:dyDescent="0.2">
      <c r="B47" s="5" t="s">
        <v>36</v>
      </c>
      <c r="C47" s="5"/>
      <c r="D47" s="16" t="s">
        <v>16</v>
      </c>
      <c r="F47" s="5" t="e">
        <f>NA()</f>
        <v>#N/A</v>
      </c>
      <c r="G47" s="121">
        <f>IF(ISNA(F47),0,INDEX(IF(UPPER(RIGHT(F47,1))=Low,UnitCostLow, IF(UPPER(RIGHT(F47,1))=High,UnitCostHigh,UnitCostSpecified)),MATCH(UPPER(LEFT(F47,LEN(F47)-1)),CostCode,0)))</f>
        <v>0</v>
      </c>
      <c r="H47" s="409">
        <f>G47*E47</f>
        <v>0</v>
      </c>
      <c r="I47" s="44"/>
      <c r="J47" s="409">
        <f>H47*I47</f>
        <v>0</v>
      </c>
      <c r="K47" s="45">
        <f>+H47*(1-I47)</f>
        <v>0</v>
      </c>
      <c r="O47" s="7"/>
      <c r="P47" s="7"/>
      <c r="Q47" s="7"/>
      <c r="R47" s="7"/>
    </row>
    <row r="48" spans="2:18" ht="15" customHeight="1" x14ac:dyDescent="0.2">
      <c r="B48" s="5" t="s">
        <v>13</v>
      </c>
      <c r="C48" s="5"/>
      <c r="D48" s="16"/>
      <c r="F48" s="5" t="e">
        <f>NA()</f>
        <v>#N/A</v>
      </c>
      <c r="G48" s="121">
        <f>IF(ISNA(F48),0,INDEX(IF(UPPER(RIGHT(F48,1))=Low,UnitCostLow, IF(UPPER(RIGHT(F48,1))=High,UnitCostHigh,UnitCostSpecified)),MATCH(UPPER(LEFT(F48,LEN(F48)-1)),CostCode,0)))</f>
        <v>0</v>
      </c>
      <c r="H48" s="409">
        <f>G48*E48</f>
        <v>0</v>
      </c>
      <c r="I48" s="44"/>
      <c r="J48" s="409">
        <f>H48*I48</f>
        <v>0</v>
      </c>
      <c r="K48" s="45">
        <f>+H48*(1-I48)</f>
        <v>0</v>
      </c>
      <c r="O48" s="7"/>
      <c r="P48" s="7"/>
      <c r="Q48" s="7"/>
      <c r="R48" s="7"/>
    </row>
    <row r="49" spans="1:69" ht="15" customHeight="1" x14ac:dyDescent="0.2">
      <c r="B49" s="65" t="s">
        <v>23</v>
      </c>
      <c r="C49" s="65"/>
      <c r="D49" s="66"/>
      <c r="E49" s="65"/>
      <c r="F49" s="65"/>
      <c r="G49" s="123"/>
      <c r="H49" s="408"/>
      <c r="I49" s="70"/>
      <c r="J49" s="408"/>
      <c r="K49" s="71"/>
      <c r="O49" s="7"/>
      <c r="P49" s="7"/>
      <c r="Q49" s="7"/>
      <c r="R49" s="7"/>
    </row>
    <row r="50" spans="1:69" ht="15" customHeight="1" x14ac:dyDescent="0.2">
      <c r="B50" s="5" t="s">
        <v>385</v>
      </c>
      <c r="C50" s="5"/>
      <c r="D50" s="16" t="s">
        <v>9</v>
      </c>
      <c r="F50" s="5" t="e">
        <f>NA()</f>
        <v>#N/A</v>
      </c>
      <c r="G50" s="121">
        <f>IF(ISNA(F50),0,INDEX(IF(UPPER(RIGHT(F50,1))=Low,UnitCostLow, IF(UPPER(RIGHT(F50,1))=High,UnitCostHigh,UnitCostSpecified)),MATCH(UPPER(LEFT(F50,LEN(F50)-1)),CostCode,0)))</f>
        <v>0</v>
      </c>
      <c r="H50" s="409">
        <f>G50*E50</f>
        <v>0</v>
      </c>
      <c r="I50" s="44"/>
      <c r="J50" s="409">
        <f>H50*I50</f>
        <v>0</v>
      </c>
      <c r="K50" s="45">
        <f>+H50*(1-I50)</f>
        <v>0</v>
      </c>
      <c r="O50" s="7"/>
      <c r="P50" s="7"/>
      <c r="Q50" s="7"/>
      <c r="R50" s="7"/>
    </row>
    <row r="51" spans="1:69" ht="15" customHeight="1" x14ac:dyDescent="0.2">
      <c r="B51" s="22" t="s">
        <v>386</v>
      </c>
      <c r="C51" s="22"/>
      <c r="D51" s="16" t="s">
        <v>9</v>
      </c>
      <c r="F51" s="5" t="e">
        <f>NA()</f>
        <v>#N/A</v>
      </c>
      <c r="G51" s="121">
        <f>IF(ISNA(F51),0,INDEX(IF(UPPER(RIGHT(F51,1))=Low,UnitCostLow, IF(UPPER(RIGHT(F51,1))=High,UnitCostHigh,UnitCostSpecified)),MATCH(UPPER(LEFT(F51,LEN(F51)-1)),CostCode,0)))</f>
        <v>0</v>
      </c>
      <c r="H51" s="409">
        <f>G51*E51</f>
        <v>0</v>
      </c>
      <c r="I51" s="44"/>
      <c r="J51" s="409">
        <f>H51*I51</f>
        <v>0</v>
      </c>
      <c r="K51" s="45">
        <f>+H51*(1-I51)</f>
        <v>0</v>
      </c>
      <c r="O51" s="7"/>
      <c r="P51" s="7"/>
      <c r="Q51" s="7"/>
      <c r="R51" s="7"/>
    </row>
    <row r="52" spans="1:69" ht="15" customHeight="1" x14ac:dyDescent="0.2">
      <c r="B52" s="65" t="s">
        <v>878</v>
      </c>
      <c r="C52" s="65"/>
      <c r="D52" s="66"/>
      <c r="E52" s="65"/>
      <c r="F52" s="65"/>
      <c r="G52" s="123"/>
      <c r="H52" s="408"/>
      <c r="I52" s="70"/>
      <c r="J52" s="408"/>
      <c r="K52" s="71"/>
      <c r="O52" s="7"/>
      <c r="P52" s="7"/>
      <c r="Q52" s="7"/>
      <c r="R52" s="7"/>
    </row>
    <row r="53" spans="1:69" s="114" customFormat="1" ht="15" customHeight="1" x14ac:dyDescent="0.2">
      <c r="A53" s="7"/>
      <c r="B53" s="65" t="s">
        <v>879</v>
      </c>
      <c r="C53" s="65"/>
      <c r="D53" s="66"/>
      <c r="E53" s="65"/>
      <c r="F53" s="65"/>
      <c r="G53" s="123"/>
      <c r="H53" s="408"/>
      <c r="I53" s="70"/>
      <c r="J53" s="408"/>
      <c r="K53" s="71"/>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s="114" customFormat="1" ht="15" customHeight="1" x14ac:dyDescent="0.2">
      <c r="A54" s="7"/>
      <c r="B54" s="59" t="s">
        <v>563</v>
      </c>
      <c r="C54" s="5"/>
      <c r="D54" s="16" t="s">
        <v>10</v>
      </c>
      <c r="E54" s="5"/>
      <c r="F54" s="5" t="e">
        <f>NA()</f>
        <v>#N/A</v>
      </c>
      <c r="G54" s="121">
        <f>IF(ISNA(F54),0,INDEX(IF(UPPER(RIGHT(F54,1))=Low,UnitCostLow, IF(UPPER(RIGHT(F54,1))=High,UnitCostHigh,UnitCostSpecified)),MATCH(UPPER(LEFT(F54,LEN(F54)-1)),CostCode,0)))</f>
        <v>0</v>
      </c>
      <c r="H54" s="409">
        <f>G54*E54</f>
        <v>0</v>
      </c>
      <c r="I54" s="44"/>
      <c r="J54" s="409">
        <f>H54*I54</f>
        <v>0</v>
      </c>
      <c r="K54" s="45">
        <f>+H54*(1-I54)</f>
        <v>0</v>
      </c>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s="114" customFormat="1" ht="15" customHeight="1" x14ac:dyDescent="0.2">
      <c r="A55" s="7"/>
      <c r="B55" s="59" t="s">
        <v>564</v>
      </c>
      <c r="C55" s="5"/>
      <c r="D55" s="16" t="s">
        <v>565</v>
      </c>
      <c r="E55" s="5"/>
      <c r="F55" s="5" t="e">
        <f>NA()</f>
        <v>#N/A</v>
      </c>
      <c r="G55" s="121">
        <f>IF(ISNA(F55),0,INDEX(IF(UPPER(RIGHT(F55,1))=Low,UnitCostLow, IF(UPPER(RIGHT(F55,1))=High,UnitCostHigh,UnitCostSpecified)),MATCH(UPPER(LEFT(F55,LEN(F55)-1)),CostCode,0)))</f>
        <v>0</v>
      </c>
      <c r="H55" s="409">
        <f>G55*E55</f>
        <v>0</v>
      </c>
      <c r="I55" s="44"/>
      <c r="J55" s="409">
        <f>H55*I55</f>
        <v>0</v>
      </c>
      <c r="K55" s="45">
        <f>+H55*(1-I55)</f>
        <v>0</v>
      </c>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s="114" customFormat="1" ht="15" customHeight="1" x14ac:dyDescent="0.2">
      <c r="A56" s="7"/>
      <c r="B56" s="59" t="s">
        <v>434</v>
      </c>
      <c r="C56" s="5"/>
      <c r="D56" s="16" t="s">
        <v>249</v>
      </c>
      <c r="E56" s="5"/>
      <c r="F56" s="5" t="e">
        <f>NA()</f>
        <v>#N/A</v>
      </c>
      <c r="G56" s="121">
        <f>IF(ISNA(F56),0,INDEX(IF(UPPER(RIGHT(F56,1))=Low,UnitCostLow, IF(UPPER(RIGHT(F56,1))=High,UnitCostHigh,UnitCostSpecified)),MATCH(UPPER(LEFT(F56,LEN(F56)-1)),CostCode,0)))</f>
        <v>0</v>
      </c>
      <c r="H56" s="409">
        <f>G56*E56</f>
        <v>0</v>
      </c>
      <c r="I56" s="44"/>
      <c r="J56" s="409">
        <f>H56*I56</f>
        <v>0</v>
      </c>
      <c r="K56" s="45">
        <f>+H56*(1-I56)</f>
        <v>0</v>
      </c>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s="114" customFormat="1" ht="15" customHeight="1" x14ac:dyDescent="0.2">
      <c r="A57" s="7"/>
      <c r="B57" s="59" t="s">
        <v>435</v>
      </c>
      <c r="C57" s="5"/>
      <c r="D57" s="16" t="s">
        <v>249</v>
      </c>
      <c r="E57" s="5"/>
      <c r="F57" s="5" t="e">
        <f>NA()</f>
        <v>#N/A</v>
      </c>
      <c r="G57" s="121">
        <f>IF(ISNA(F57),0,INDEX(IF(UPPER(RIGHT(F57,1))=Low,UnitCostLow, IF(UPPER(RIGHT(F57,1))=High,UnitCostHigh,UnitCostSpecified)),MATCH(UPPER(LEFT(F57,LEN(F57)-1)),CostCode,0)))</f>
        <v>0</v>
      </c>
      <c r="H57" s="409">
        <f>G57*E57</f>
        <v>0</v>
      </c>
      <c r="I57" s="44"/>
      <c r="J57" s="409">
        <f>H57*I57</f>
        <v>0</v>
      </c>
      <c r="K57" s="45">
        <f>+H57*(1-I57)</f>
        <v>0</v>
      </c>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 customHeight="1" x14ac:dyDescent="0.2">
      <c r="B58" s="449"/>
      <c r="C58" s="449"/>
      <c r="D58" s="450"/>
      <c r="E58" s="449"/>
      <c r="F58" s="449"/>
      <c r="G58" s="457" t="s">
        <v>875</v>
      </c>
      <c r="H58" s="452">
        <f>SUM(H54:H57)+0.0001</f>
        <v>1E-4</v>
      </c>
      <c r="I58" s="451"/>
      <c r="J58" s="452"/>
      <c r="K58" s="452"/>
      <c r="O58" s="7"/>
      <c r="P58" s="7"/>
      <c r="Q58" s="7"/>
      <c r="R58" s="7"/>
    </row>
    <row r="59" spans="1:69" ht="15" customHeight="1" x14ac:dyDescent="0.2">
      <c r="B59" s="22" t="s">
        <v>874</v>
      </c>
      <c r="C59" s="236"/>
      <c r="D59" s="23" t="s">
        <v>66</v>
      </c>
      <c r="E59" s="314"/>
      <c r="F59" s="22"/>
      <c r="G59" s="429"/>
      <c r="H59" s="407"/>
      <c r="I59" s="47"/>
      <c r="J59" s="407"/>
      <c r="K59" s="407"/>
      <c r="O59" s="7"/>
      <c r="P59" s="7"/>
      <c r="Q59" s="7"/>
      <c r="R59" s="7"/>
    </row>
    <row r="60" spans="1:69" ht="15" customHeight="1" x14ac:dyDescent="0.2">
      <c r="B60" s="40"/>
      <c r="C60" s="453"/>
      <c r="D60" s="49"/>
      <c r="E60" s="40"/>
      <c r="F60" s="40"/>
      <c r="G60" s="458" t="s">
        <v>876</v>
      </c>
      <c r="H60" s="454">
        <f>H58*E59</f>
        <v>0</v>
      </c>
      <c r="I60" s="46"/>
      <c r="J60" s="414"/>
      <c r="K60" s="414">
        <f>H60</f>
        <v>0</v>
      </c>
      <c r="O60" s="7"/>
      <c r="P60" s="7"/>
      <c r="Q60" s="7"/>
      <c r="R60" s="7"/>
    </row>
    <row r="61" spans="1:69" s="114" customFormat="1" ht="15" customHeight="1" x14ac:dyDescent="0.2">
      <c r="A61" s="7"/>
      <c r="B61" s="65" t="s">
        <v>880</v>
      </c>
      <c r="C61" s="65"/>
      <c r="D61" s="66"/>
      <c r="E61" s="65"/>
      <c r="F61" s="65"/>
      <c r="G61" s="123"/>
      <c r="H61" s="408"/>
      <c r="I61" s="68"/>
      <c r="J61" s="408"/>
      <c r="K61" s="408"/>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s="114" customFormat="1" ht="15" customHeight="1" thickBot="1" x14ac:dyDescent="0.25">
      <c r="A62" s="7"/>
      <c r="B62" s="59" t="s">
        <v>572</v>
      </c>
      <c r="C62" s="5"/>
      <c r="D62" s="16" t="s">
        <v>249</v>
      </c>
      <c r="E62" s="5"/>
      <c r="F62" s="5" t="e">
        <f>NA()</f>
        <v>#N/A</v>
      </c>
      <c r="G62" s="121">
        <f>IF(ISNA(F62),0,INDEX(IF(UPPER(RIGHT(F62,1))=Low,UnitCostLow, IF(UPPER(RIGHT(F62,1))=High,UnitCostHigh,UnitCostSpecified)),MATCH(UPPER(LEFT(F62,LEN(F62)-1)),CostCode,0)))</f>
        <v>0</v>
      </c>
      <c r="H62" s="409">
        <f>G62*E62</f>
        <v>0</v>
      </c>
      <c r="I62" s="7"/>
      <c r="J62" s="409"/>
      <c r="K62" s="414">
        <f>H62</f>
        <v>0</v>
      </c>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5" customHeight="1" x14ac:dyDescent="0.2">
      <c r="B63" s="396"/>
      <c r="C63" s="396"/>
      <c r="D63" s="81"/>
      <c r="E63" s="82"/>
      <c r="F63" s="234"/>
      <c r="G63" s="402" t="s">
        <v>468</v>
      </c>
      <c r="H63" s="410">
        <f>SUM(H5:H51)+H60+H62+0.0001</f>
        <v>1E-4</v>
      </c>
      <c r="I63" s="127"/>
      <c r="J63" s="410">
        <f>SUM(J5:J51)+J60+J62</f>
        <v>0</v>
      </c>
      <c r="K63" s="410">
        <f>SUM(K5:K51)+K60+K62</f>
        <v>0</v>
      </c>
      <c r="O63" s="7"/>
      <c r="P63" s="7"/>
      <c r="Q63" s="7"/>
      <c r="R63" s="7"/>
    </row>
    <row r="64" spans="1:69" ht="15" customHeight="1" thickBot="1" x14ac:dyDescent="0.25">
      <c r="B64" s="25"/>
      <c r="C64" s="25"/>
      <c r="D64" s="26"/>
      <c r="E64" s="57"/>
      <c r="F64" s="25"/>
      <c r="G64" s="397" t="s">
        <v>469</v>
      </c>
      <c r="H64" s="417"/>
      <c r="I64" s="126"/>
      <c r="J64" s="455">
        <f>J63/H63</f>
        <v>0</v>
      </c>
      <c r="K64" s="455">
        <f>K63/H63</f>
        <v>0</v>
      </c>
      <c r="O64" s="7"/>
      <c r="P64" s="7"/>
      <c r="Q64" s="7"/>
      <c r="R64" s="7"/>
    </row>
    <row r="65" spans="2:18" ht="15" customHeight="1" x14ac:dyDescent="0.2">
      <c r="B65" s="22"/>
      <c r="C65" s="22"/>
      <c r="D65" s="23"/>
      <c r="E65" s="22"/>
      <c r="F65" s="22"/>
      <c r="G65" s="372"/>
      <c r="H65" s="4"/>
      <c r="I65" s="44"/>
      <c r="J65" s="4"/>
      <c r="K65" s="45"/>
      <c r="O65" s="7"/>
      <c r="P65" s="7"/>
      <c r="Q65" s="7"/>
      <c r="R65" s="7"/>
    </row>
    <row r="66" spans="2:18" ht="15" customHeight="1" x14ac:dyDescent="0.2">
      <c r="B66" s="22" t="s">
        <v>877</v>
      </c>
      <c r="C66" s="22"/>
      <c r="D66" s="23"/>
      <c r="E66" s="22"/>
      <c r="F66" s="22"/>
      <c r="G66" s="372"/>
      <c r="H66" s="4"/>
      <c r="I66" s="44"/>
      <c r="J66" s="4"/>
      <c r="K66" s="45"/>
      <c r="O66" s="7"/>
      <c r="P66" s="7"/>
      <c r="Q66" s="7"/>
      <c r="R66" s="7"/>
    </row>
    <row r="67" spans="2:18" ht="15" customHeight="1" x14ac:dyDescent="0.2">
      <c r="B67" s="5" t="s">
        <v>575</v>
      </c>
      <c r="C67" s="5"/>
      <c r="D67" s="16"/>
      <c r="H67" s="4"/>
      <c r="I67" s="44"/>
      <c r="J67" s="4"/>
      <c r="K67" s="45"/>
      <c r="O67" s="7"/>
      <c r="P67" s="7"/>
      <c r="Q67" s="7"/>
      <c r="R67" s="7"/>
    </row>
    <row r="68" spans="2:18" x14ac:dyDescent="0.2">
      <c r="B68" s="5"/>
      <c r="C68" s="5"/>
      <c r="D68" s="16"/>
      <c r="H68" s="4"/>
      <c r="I68" s="44"/>
      <c r="J68" s="4"/>
      <c r="K68" s="45"/>
      <c r="O68" s="7"/>
      <c r="P68" s="7"/>
      <c r="Q68" s="7"/>
      <c r="R68" s="7"/>
    </row>
    <row r="69" spans="2:18" x14ac:dyDescent="0.2">
      <c r="B69" s="5"/>
      <c r="C69" s="5"/>
      <c r="D69" s="16"/>
      <c r="H69" s="4"/>
      <c r="I69" s="44"/>
      <c r="J69" s="4"/>
      <c r="K69" s="45"/>
      <c r="O69" s="7"/>
      <c r="P69" s="7"/>
      <c r="Q69" s="7"/>
      <c r="R69" s="7"/>
    </row>
    <row r="70" spans="2:18" x14ac:dyDescent="0.2">
      <c r="B70" s="5"/>
      <c r="C70" s="5"/>
      <c r="D70" s="16"/>
      <c r="H70" s="4"/>
      <c r="I70" s="44"/>
      <c r="J70" s="4"/>
      <c r="K70" s="45"/>
      <c r="O70" s="7"/>
      <c r="P70" s="7"/>
      <c r="Q70" s="7"/>
      <c r="R70" s="7"/>
    </row>
    <row r="71" spans="2:18" ht="24.95" customHeight="1" x14ac:dyDescent="0.2">
      <c r="B71" s="5"/>
      <c r="C71" s="5"/>
      <c r="D71" s="16"/>
      <c r="H71" s="4"/>
      <c r="I71" s="44"/>
      <c r="J71" s="4"/>
      <c r="K71" s="45"/>
      <c r="O71" s="7"/>
      <c r="P71" s="7"/>
      <c r="Q71" s="7"/>
      <c r="R71" s="7"/>
    </row>
    <row r="72" spans="2:18" x14ac:dyDescent="0.2">
      <c r="B72" s="5"/>
      <c r="C72" s="5"/>
      <c r="D72" s="16"/>
      <c r="H72" s="4"/>
      <c r="I72" s="44"/>
      <c r="J72" s="4"/>
      <c r="K72" s="45"/>
      <c r="O72" s="7"/>
      <c r="P72" s="7"/>
      <c r="Q72" s="7"/>
      <c r="R72" s="7"/>
    </row>
    <row r="73" spans="2:18" x14ac:dyDescent="0.2">
      <c r="B73" s="5"/>
      <c r="C73" s="5"/>
      <c r="D73" s="16"/>
      <c r="H73" s="4"/>
      <c r="I73" s="44"/>
      <c r="J73" s="4"/>
      <c r="K73" s="45"/>
      <c r="O73" s="7"/>
      <c r="P73" s="7"/>
      <c r="Q73" s="7"/>
      <c r="R73" s="7"/>
    </row>
    <row r="74" spans="2:18" x14ac:dyDescent="0.2">
      <c r="B74" s="5"/>
      <c r="C74" s="5"/>
      <c r="D74" s="16"/>
      <c r="H74" s="4"/>
      <c r="I74" s="44"/>
      <c r="J74" s="4"/>
      <c r="K74" s="45"/>
      <c r="O74" s="7"/>
      <c r="P74" s="7"/>
      <c r="Q74" s="7"/>
      <c r="R74" s="7"/>
    </row>
    <row r="75" spans="2:18" ht="24.95" customHeight="1" x14ac:dyDescent="0.2">
      <c r="B75" s="5"/>
      <c r="C75" s="5"/>
      <c r="D75" s="16"/>
      <c r="H75" s="4"/>
      <c r="I75" s="47"/>
      <c r="J75" s="4"/>
      <c r="K75" s="48"/>
      <c r="O75" s="7"/>
      <c r="P75" s="7"/>
      <c r="Q75" s="7"/>
      <c r="R75" s="7"/>
    </row>
    <row r="76" spans="2:18" x14ac:dyDescent="0.2">
      <c r="B76" s="5"/>
      <c r="C76" s="5"/>
      <c r="D76" s="16"/>
      <c r="O76" s="7"/>
      <c r="P76" s="7"/>
      <c r="Q76" s="7"/>
      <c r="R76" s="7"/>
    </row>
    <row r="77" spans="2:18" x14ac:dyDescent="0.2">
      <c r="B77" s="5"/>
      <c r="C77" s="5"/>
      <c r="D77" s="16"/>
      <c r="O77" s="7"/>
      <c r="P77" s="7"/>
      <c r="Q77" s="7"/>
      <c r="R77" s="7"/>
    </row>
    <row r="78" spans="2:18" x14ac:dyDescent="0.2">
      <c r="B78" s="5"/>
      <c r="C78" s="5"/>
      <c r="D78" s="16"/>
      <c r="H78" s="4"/>
      <c r="O78" s="7"/>
      <c r="P78" s="7"/>
      <c r="Q78" s="7"/>
      <c r="R78" s="7"/>
    </row>
    <row r="79" spans="2:18" x14ac:dyDescent="0.2">
      <c r="B79" s="5"/>
      <c r="C79" s="5"/>
      <c r="D79" s="16"/>
      <c r="H79" s="4"/>
      <c r="O79" s="7"/>
      <c r="P79" s="7"/>
      <c r="Q79" s="7"/>
      <c r="R79" s="7"/>
    </row>
    <row r="80" spans="2:18" ht="24.95" customHeight="1" x14ac:dyDescent="0.2">
      <c r="B80" s="5"/>
      <c r="C80" s="5"/>
      <c r="D80" s="16"/>
      <c r="H80" s="4"/>
      <c r="O80" s="7"/>
      <c r="P80" s="7"/>
      <c r="Q80" s="7"/>
      <c r="R80" s="7"/>
    </row>
    <row r="81" spans="4:18" ht="15.75" customHeight="1" x14ac:dyDescent="0.2">
      <c r="D81" s="7"/>
      <c r="E81" s="7"/>
      <c r="F81" s="7"/>
      <c r="O81" s="7"/>
      <c r="P81" s="7"/>
      <c r="Q81" s="7"/>
      <c r="R81" s="7"/>
    </row>
    <row r="82" spans="4:18" x14ac:dyDescent="0.2">
      <c r="D82" s="7"/>
      <c r="E82" s="7"/>
      <c r="F82" s="7"/>
      <c r="O82" s="7"/>
      <c r="P82" s="7"/>
      <c r="Q82" s="7"/>
      <c r="R82" s="7"/>
    </row>
    <row r="83" spans="4:18" x14ac:dyDescent="0.2">
      <c r="D83" s="7"/>
      <c r="E83" s="7"/>
      <c r="F83" s="7"/>
      <c r="O83" s="7"/>
      <c r="P83" s="7"/>
      <c r="Q83" s="7"/>
      <c r="R83" s="7"/>
    </row>
    <row r="84" spans="4:18" x14ac:dyDescent="0.2">
      <c r="D84" s="7"/>
      <c r="E84" s="7"/>
      <c r="F84" s="7"/>
      <c r="O84" s="7"/>
      <c r="P84" s="7"/>
      <c r="Q84" s="7"/>
    </row>
    <row r="85" spans="4:18" x14ac:dyDescent="0.2">
      <c r="D85" s="7"/>
      <c r="E85" s="7"/>
      <c r="F85" s="7"/>
      <c r="O85" s="7"/>
      <c r="P85" s="7"/>
      <c r="Q85" s="7"/>
    </row>
    <row r="86" spans="4:18" ht="144.75" customHeight="1" x14ac:dyDescent="0.2">
      <c r="D86" s="7"/>
      <c r="E86" s="7"/>
      <c r="F86" s="7"/>
      <c r="O86" s="7"/>
      <c r="P86" s="7"/>
      <c r="Q86" s="7"/>
    </row>
    <row r="87" spans="4:18" x14ac:dyDescent="0.2">
      <c r="D87" s="7"/>
      <c r="E87" s="7"/>
      <c r="F87" s="7"/>
      <c r="O87" s="7"/>
      <c r="P87" s="7"/>
      <c r="Q87" s="7"/>
    </row>
    <row r="88" spans="4:18" x14ac:dyDescent="0.2">
      <c r="D88" s="7"/>
      <c r="E88" s="7"/>
      <c r="F88" s="7"/>
      <c r="O88" s="7"/>
      <c r="P88" s="7"/>
      <c r="Q88" s="7"/>
    </row>
    <row r="89" spans="4:18" x14ac:dyDescent="0.2">
      <c r="D89" s="7"/>
      <c r="E89" s="7"/>
      <c r="F89" s="7"/>
      <c r="O89" s="7"/>
      <c r="P89" s="7"/>
      <c r="Q89" s="7"/>
    </row>
    <row r="90" spans="4:18" x14ac:dyDescent="0.2">
      <c r="D90" s="7"/>
      <c r="E90" s="7"/>
      <c r="F90" s="7"/>
      <c r="O90" s="7"/>
      <c r="P90" s="7"/>
      <c r="Q90" s="7"/>
    </row>
    <row r="91" spans="4:18" x14ac:dyDescent="0.2">
      <c r="D91" s="7"/>
      <c r="E91" s="7"/>
      <c r="F91" s="7"/>
      <c r="O91" s="7"/>
      <c r="P91" s="7"/>
      <c r="Q91" s="7"/>
    </row>
    <row r="92" spans="4:18" x14ac:dyDescent="0.2">
      <c r="D92" s="7"/>
      <c r="E92" s="7"/>
      <c r="F92" s="7"/>
      <c r="O92" s="7"/>
      <c r="P92" s="7"/>
      <c r="Q92" s="7"/>
    </row>
    <row r="93" spans="4:18" x14ac:dyDescent="0.2">
      <c r="D93" s="7"/>
      <c r="E93" s="7"/>
      <c r="F93" s="7"/>
      <c r="O93" s="7"/>
      <c r="P93" s="7"/>
      <c r="Q93" s="7"/>
    </row>
    <row r="94" spans="4:18" x14ac:dyDescent="0.2">
      <c r="D94" s="7"/>
      <c r="E94" s="7"/>
      <c r="F94" s="7"/>
      <c r="O94" s="7"/>
      <c r="P94" s="7"/>
      <c r="Q94" s="7"/>
    </row>
    <row r="95" spans="4:18" x14ac:dyDescent="0.2">
      <c r="D95" s="7"/>
      <c r="E95" s="7"/>
      <c r="F95" s="7"/>
      <c r="O95" s="7"/>
      <c r="P95" s="7"/>
      <c r="Q95" s="7"/>
    </row>
    <row r="96" spans="4:18" x14ac:dyDescent="0.2">
      <c r="D96" s="7"/>
      <c r="E96" s="7"/>
      <c r="F96" s="7"/>
      <c r="O96" s="7"/>
      <c r="P96" s="7"/>
      <c r="Q96" s="7"/>
    </row>
    <row r="97" spans="4:17" x14ac:dyDescent="0.2">
      <c r="D97" s="7"/>
      <c r="E97" s="7"/>
      <c r="F97" s="7"/>
      <c r="O97" s="7"/>
      <c r="P97" s="7"/>
      <c r="Q97" s="7"/>
    </row>
    <row r="98" spans="4:17" x14ac:dyDescent="0.2">
      <c r="D98" s="7"/>
      <c r="E98" s="7"/>
      <c r="F98" s="7"/>
      <c r="O98" s="7"/>
      <c r="P98" s="7"/>
      <c r="Q98" s="7"/>
    </row>
    <row r="99" spans="4:17" x14ac:dyDescent="0.2">
      <c r="D99" s="7"/>
      <c r="E99" s="7"/>
      <c r="F99" s="7"/>
      <c r="O99" s="7"/>
      <c r="P99" s="7"/>
      <c r="Q99" s="7"/>
    </row>
    <row r="100" spans="4:17" x14ac:dyDescent="0.2">
      <c r="D100" s="7"/>
      <c r="E100" s="7"/>
      <c r="F100" s="7"/>
      <c r="O100" s="7"/>
      <c r="P100" s="7"/>
      <c r="Q100" s="7"/>
    </row>
    <row r="101" spans="4:17" x14ac:dyDescent="0.2">
      <c r="D101" s="7"/>
      <c r="E101" s="7"/>
      <c r="F101" s="7"/>
      <c r="O101" s="7"/>
      <c r="P101" s="7"/>
      <c r="Q101" s="7"/>
    </row>
    <row r="102" spans="4:17" x14ac:dyDescent="0.2">
      <c r="D102" s="7"/>
      <c r="E102" s="7"/>
      <c r="F102" s="7"/>
      <c r="O102" s="7"/>
      <c r="P102" s="7"/>
      <c r="Q102" s="7"/>
    </row>
    <row r="103" spans="4:17" x14ac:dyDescent="0.2">
      <c r="D103" s="7"/>
      <c r="E103" s="7"/>
      <c r="F103" s="7"/>
      <c r="O103" s="7"/>
      <c r="P103" s="7"/>
      <c r="Q103" s="7"/>
    </row>
    <row r="104" spans="4:17" x14ac:dyDescent="0.2">
      <c r="D104" s="7"/>
      <c r="E104" s="7"/>
      <c r="F104" s="7"/>
      <c r="O104" s="7"/>
      <c r="P104" s="7"/>
      <c r="Q104" s="7"/>
    </row>
    <row r="105" spans="4:17" x14ac:dyDescent="0.2">
      <c r="D105" s="7"/>
      <c r="E105" s="7"/>
      <c r="F105" s="7"/>
      <c r="O105" s="7"/>
      <c r="P105" s="7"/>
      <c r="Q105" s="7"/>
    </row>
    <row r="106" spans="4:17" x14ac:dyDescent="0.2">
      <c r="D106" s="7"/>
      <c r="E106" s="7"/>
      <c r="F106" s="7"/>
      <c r="O106" s="7"/>
      <c r="P106" s="7"/>
      <c r="Q106" s="7"/>
    </row>
    <row r="107" spans="4:17" x14ac:dyDescent="0.2">
      <c r="D107" s="7"/>
      <c r="E107" s="7"/>
      <c r="F107" s="7"/>
      <c r="O107" s="7"/>
      <c r="P107" s="7"/>
      <c r="Q107" s="7"/>
    </row>
    <row r="108" spans="4:17" x14ac:dyDescent="0.2">
      <c r="D108" s="7"/>
      <c r="E108" s="7"/>
      <c r="F108" s="7"/>
      <c r="O108" s="7"/>
      <c r="P108" s="7"/>
      <c r="Q108" s="7"/>
    </row>
    <row r="109" spans="4:17" x14ac:dyDescent="0.2">
      <c r="D109" s="7"/>
      <c r="E109" s="7"/>
      <c r="F109" s="7"/>
      <c r="O109" s="7"/>
      <c r="P109" s="7"/>
      <c r="Q109" s="7"/>
    </row>
    <row r="110" spans="4:17" x14ac:dyDescent="0.2">
      <c r="D110" s="7"/>
      <c r="E110" s="7"/>
      <c r="F110" s="7"/>
      <c r="O110" s="7"/>
      <c r="P110" s="7"/>
      <c r="Q110" s="7"/>
    </row>
    <row r="111" spans="4:17" x14ac:dyDescent="0.2">
      <c r="D111" s="7"/>
      <c r="E111" s="7"/>
      <c r="F111" s="7"/>
      <c r="O111" s="7"/>
      <c r="P111" s="7"/>
      <c r="Q111" s="7"/>
    </row>
    <row r="112" spans="4:17" x14ac:dyDescent="0.2">
      <c r="D112" s="7"/>
      <c r="E112" s="7"/>
      <c r="F112" s="7"/>
      <c r="O112" s="7"/>
      <c r="P112" s="7"/>
      <c r="Q112" s="7"/>
    </row>
    <row r="113" spans="4:17" x14ac:dyDescent="0.2">
      <c r="D113" s="7"/>
      <c r="E113" s="7"/>
      <c r="F113" s="7"/>
      <c r="O113" s="7"/>
      <c r="P113" s="7"/>
      <c r="Q113" s="7"/>
    </row>
    <row r="114" spans="4:17" x14ac:dyDescent="0.2">
      <c r="D114" s="7"/>
      <c r="E114" s="7"/>
      <c r="F114" s="7"/>
      <c r="O114" s="7"/>
      <c r="P114" s="7"/>
      <c r="Q114" s="7"/>
    </row>
    <row r="115" spans="4:17" x14ac:dyDescent="0.2">
      <c r="D115" s="7"/>
      <c r="E115" s="7"/>
      <c r="F115" s="7"/>
      <c r="O115" s="7"/>
      <c r="P115" s="7"/>
      <c r="Q115" s="7"/>
    </row>
    <row r="116" spans="4:17" x14ac:dyDescent="0.2">
      <c r="D116" s="7"/>
      <c r="E116" s="7"/>
      <c r="F116" s="7"/>
      <c r="O116" s="7"/>
      <c r="P116" s="7"/>
      <c r="Q116" s="7"/>
    </row>
    <row r="117" spans="4:17" x14ac:dyDescent="0.2">
      <c r="D117" s="7"/>
      <c r="E117" s="7"/>
      <c r="F117" s="7"/>
      <c r="O117" s="7"/>
      <c r="P117" s="7"/>
      <c r="Q117" s="7"/>
    </row>
    <row r="118" spans="4:17" x14ac:dyDescent="0.2">
      <c r="D118" s="7"/>
      <c r="E118" s="7"/>
      <c r="F118" s="7"/>
      <c r="O118" s="7"/>
      <c r="P118" s="7"/>
      <c r="Q118" s="7"/>
    </row>
    <row r="119" spans="4:17" x14ac:dyDescent="0.2">
      <c r="D119" s="7"/>
      <c r="E119" s="7"/>
      <c r="F119" s="7"/>
      <c r="O119" s="7"/>
      <c r="P119" s="7"/>
      <c r="Q119" s="7"/>
    </row>
    <row r="120" spans="4:17" x14ac:dyDescent="0.2">
      <c r="D120" s="7"/>
      <c r="E120" s="7"/>
      <c r="F120" s="7"/>
      <c r="O120" s="7"/>
      <c r="P120" s="7"/>
      <c r="Q120" s="7"/>
    </row>
    <row r="121" spans="4:17" x14ac:dyDescent="0.2">
      <c r="D121" s="7"/>
      <c r="E121" s="7"/>
      <c r="F121" s="7"/>
      <c r="O121" s="7"/>
      <c r="P121" s="7"/>
      <c r="Q121" s="7"/>
    </row>
    <row r="122" spans="4:17" x14ac:dyDescent="0.2">
      <c r="D122" s="7"/>
      <c r="E122" s="7"/>
      <c r="F122" s="7"/>
      <c r="O122" s="7"/>
      <c r="P122" s="7"/>
      <c r="Q122" s="7"/>
    </row>
    <row r="123" spans="4:17" x14ac:dyDescent="0.2">
      <c r="D123" s="7"/>
      <c r="E123" s="7"/>
      <c r="F123" s="7"/>
      <c r="O123" s="7"/>
      <c r="P123" s="7"/>
      <c r="Q123" s="7"/>
    </row>
    <row r="124" spans="4:17" x14ac:dyDescent="0.2">
      <c r="D124" s="7"/>
      <c r="E124" s="7"/>
      <c r="F124" s="7"/>
      <c r="O124" s="7"/>
      <c r="P124" s="7"/>
      <c r="Q124" s="7"/>
    </row>
    <row r="125" spans="4:17" x14ac:dyDescent="0.2">
      <c r="D125" s="7"/>
      <c r="E125" s="7"/>
      <c r="F125" s="7"/>
      <c r="O125" s="7"/>
      <c r="P125" s="7"/>
      <c r="Q125" s="7"/>
    </row>
    <row r="126" spans="4:17" x14ac:dyDescent="0.2">
      <c r="D126" s="7"/>
      <c r="E126" s="7"/>
      <c r="F126" s="7"/>
      <c r="O126" s="7"/>
      <c r="P126" s="7"/>
      <c r="Q126" s="7"/>
    </row>
    <row r="127" spans="4:17" x14ac:dyDescent="0.2">
      <c r="D127" s="7"/>
      <c r="E127" s="7"/>
      <c r="F127" s="7"/>
      <c r="O127" s="7"/>
      <c r="P127" s="7"/>
      <c r="Q127" s="7"/>
    </row>
    <row r="128" spans="4:17" x14ac:dyDescent="0.2">
      <c r="D128" s="7"/>
      <c r="E128" s="7"/>
      <c r="F128" s="7"/>
      <c r="O128" s="7"/>
      <c r="P128" s="7"/>
      <c r="Q128" s="7"/>
    </row>
    <row r="129" spans="4:17" x14ac:dyDescent="0.2">
      <c r="D129" s="7"/>
      <c r="E129" s="7"/>
      <c r="F129" s="7"/>
      <c r="O129" s="7"/>
      <c r="P129" s="7"/>
      <c r="Q129" s="7"/>
    </row>
    <row r="130" spans="4:17" x14ac:dyDescent="0.2">
      <c r="D130" s="7"/>
      <c r="E130" s="7"/>
      <c r="F130" s="7"/>
      <c r="O130" s="7"/>
      <c r="P130" s="7"/>
      <c r="Q130" s="7"/>
    </row>
    <row r="131" spans="4:17" x14ac:dyDescent="0.2">
      <c r="D131" s="7"/>
      <c r="E131" s="7"/>
      <c r="F131" s="7"/>
      <c r="O131" s="7"/>
      <c r="P131" s="7"/>
      <c r="Q131" s="7"/>
    </row>
    <row r="132" spans="4:17" x14ac:dyDescent="0.2">
      <c r="D132" s="7"/>
      <c r="E132" s="7"/>
      <c r="F132" s="7"/>
      <c r="O132" s="7"/>
      <c r="P132" s="7"/>
      <c r="Q132" s="7"/>
    </row>
    <row r="133" spans="4:17" x14ac:dyDescent="0.2">
      <c r="D133" s="7"/>
      <c r="E133" s="7"/>
      <c r="F133" s="7"/>
      <c r="O133" s="7"/>
      <c r="P133" s="7"/>
      <c r="Q133" s="7"/>
    </row>
    <row r="134" spans="4:17" x14ac:dyDescent="0.2">
      <c r="D134" s="7"/>
      <c r="E134" s="7"/>
      <c r="F134" s="7"/>
      <c r="O134" s="7"/>
      <c r="P134" s="7"/>
      <c r="Q134" s="7"/>
    </row>
    <row r="135" spans="4:17" x14ac:dyDescent="0.2">
      <c r="D135" s="7"/>
      <c r="E135" s="7"/>
      <c r="F135" s="7"/>
      <c r="O135" s="7"/>
      <c r="P135" s="7"/>
      <c r="Q135" s="7"/>
    </row>
    <row r="136" spans="4:17" x14ac:dyDescent="0.2">
      <c r="D136" s="7"/>
      <c r="E136" s="7"/>
      <c r="F136" s="7"/>
      <c r="O136" s="7"/>
      <c r="P136" s="7"/>
      <c r="Q136" s="7"/>
    </row>
    <row r="137" spans="4:17" x14ac:dyDescent="0.2">
      <c r="D137" s="7"/>
      <c r="E137" s="7"/>
      <c r="F137" s="7"/>
      <c r="O137" s="7"/>
      <c r="P137" s="7"/>
      <c r="Q137" s="7"/>
    </row>
    <row r="138" spans="4:17" x14ac:dyDescent="0.2">
      <c r="D138" s="7"/>
      <c r="E138" s="7"/>
      <c r="F138" s="7"/>
      <c r="O138" s="7"/>
      <c r="P138" s="7"/>
      <c r="Q138" s="7"/>
    </row>
    <row r="139" spans="4:17" x14ac:dyDescent="0.2">
      <c r="D139" s="7"/>
      <c r="E139" s="7"/>
      <c r="F139" s="7"/>
      <c r="O139" s="7"/>
      <c r="P139" s="7"/>
      <c r="Q139" s="7"/>
    </row>
    <row r="140" spans="4:17" x14ac:dyDescent="0.2">
      <c r="D140" s="7"/>
      <c r="E140" s="7"/>
      <c r="F140" s="7"/>
      <c r="O140" s="7"/>
      <c r="P140" s="7"/>
      <c r="Q140" s="7"/>
    </row>
    <row r="141" spans="4:17" x14ac:dyDescent="0.2">
      <c r="D141" s="7"/>
      <c r="E141" s="7"/>
      <c r="F141" s="7"/>
      <c r="O141" s="7"/>
      <c r="P141" s="7"/>
      <c r="Q141" s="7"/>
    </row>
    <row r="142" spans="4:17" x14ac:dyDescent="0.2">
      <c r="D142" s="7"/>
      <c r="E142" s="7"/>
      <c r="F142" s="7"/>
      <c r="O142" s="7"/>
      <c r="P142" s="7"/>
      <c r="Q142" s="7"/>
    </row>
    <row r="143" spans="4:17" x14ac:dyDescent="0.2">
      <c r="D143" s="7"/>
      <c r="E143" s="7"/>
      <c r="F143" s="7"/>
      <c r="O143" s="7"/>
      <c r="P143" s="7"/>
      <c r="Q143" s="7"/>
    </row>
    <row r="144" spans="4:17" x14ac:dyDescent="0.2">
      <c r="D144" s="7"/>
      <c r="E144" s="7"/>
      <c r="F144" s="7"/>
      <c r="O144" s="7"/>
      <c r="P144" s="7"/>
      <c r="Q144" s="7"/>
    </row>
    <row r="145" spans="4:17" x14ac:dyDescent="0.2">
      <c r="D145" s="7"/>
      <c r="E145" s="7"/>
      <c r="F145" s="7"/>
      <c r="O145" s="7"/>
      <c r="P145" s="7"/>
      <c r="Q145" s="7"/>
    </row>
    <row r="146" spans="4:17" x14ac:dyDescent="0.2">
      <c r="D146" s="7"/>
      <c r="E146" s="7"/>
      <c r="F146" s="7"/>
      <c r="O146" s="7"/>
      <c r="P146" s="7"/>
      <c r="Q146" s="7"/>
    </row>
    <row r="147" spans="4:17" x14ac:dyDescent="0.2">
      <c r="D147" s="7"/>
      <c r="E147" s="7"/>
      <c r="F147" s="7"/>
      <c r="O147" s="7"/>
      <c r="P147" s="7"/>
      <c r="Q147" s="7"/>
    </row>
    <row r="148" spans="4:17" x14ac:dyDescent="0.2">
      <c r="D148" s="7"/>
      <c r="E148" s="7"/>
      <c r="F148" s="7"/>
      <c r="O148" s="7"/>
      <c r="P148" s="7"/>
      <c r="Q148" s="7"/>
    </row>
    <row r="149" spans="4:17" x14ac:dyDescent="0.2">
      <c r="D149" s="7"/>
      <c r="E149" s="7"/>
      <c r="F149" s="7"/>
      <c r="O149" s="7"/>
      <c r="P149" s="7"/>
      <c r="Q149" s="7"/>
    </row>
    <row r="150" spans="4:17" x14ac:dyDescent="0.2">
      <c r="D150" s="7"/>
      <c r="E150" s="7"/>
      <c r="F150" s="7"/>
      <c r="O150" s="7"/>
      <c r="P150" s="7"/>
      <c r="Q150" s="7"/>
    </row>
    <row r="151" spans="4:17" x14ac:dyDescent="0.2">
      <c r="D151" s="7"/>
      <c r="E151" s="7"/>
      <c r="F151" s="7"/>
      <c r="O151" s="7"/>
      <c r="P151" s="7"/>
      <c r="Q151" s="7"/>
    </row>
    <row r="152" spans="4:17" x14ac:dyDescent="0.2">
      <c r="D152" s="7"/>
      <c r="E152" s="7"/>
      <c r="F152" s="7"/>
      <c r="O152" s="7"/>
      <c r="P152" s="7"/>
      <c r="Q152" s="7"/>
    </row>
    <row r="153" spans="4:17" x14ac:dyDescent="0.2">
      <c r="D153" s="7"/>
      <c r="E153" s="7"/>
      <c r="F153" s="7"/>
      <c r="O153" s="7"/>
      <c r="P153" s="7"/>
      <c r="Q153" s="7"/>
    </row>
    <row r="154" spans="4:17" x14ac:dyDescent="0.2">
      <c r="D154" s="7"/>
      <c r="E154" s="7"/>
      <c r="F154" s="7"/>
      <c r="O154" s="7"/>
      <c r="P154" s="7"/>
      <c r="Q154" s="7"/>
    </row>
    <row r="155" spans="4:17" x14ac:dyDescent="0.2">
      <c r="D155" s="7"/>
      <c r="E155" s="7"/>
      <c r="F155" s="7"/>
      <c r="O155" s="7"/>
      <c r="P155" s="7"/>
      <c r="Q155" s="7"/>
    </row>
    <row r="156" spans="4:17" x14ac:dyDescent="0.2">
      <c r="D156" s="7"/>
      <c r="E156" s="7"/>
      <c r="F156" s="7"/>
      <c r="O156" s="7"/>
      <c r="P156" s="7"/>
      <c r="Q156" s="7"/>
    </row>
    <row r="157" spans="4:17" x14ac:dyDescent="0.2">
      <c r="D157" s="7"/>
      <c r="E157" s="7"/>
      <c r="F157" s="7"/>
      <c r="O157" s="7"/>
      <c r="P157" s="7"/>
      <c r="Q157" s="7"/>
    </row>
    <row r="158" spans="4:17" x14ac:dyDescent="0.2">
      <c r="D158" s="7"/>
      <c r="E158" s="7"/>
      <c r="F158" s="7"/>
      <c r="O158" s="7"/>
      <c r="P158" s="7"/>
      <c r="Q158" s="7"/>
    </row>
    <row r="159" spans="4:17" x14ac:dyDescent="0.2">
      <c r="D159" s="7"/>
      <c r="E159" s="7"/>
      <c r="F159" s="7"/>
      <c r="O159" s="7"/>
      <c r="P159" s="7"/>
      <c r="Q159" s="7"/>
    </row>
    <row r="160" spans="4:17" x14ac:dyDescent="0.2">
      <c r="D160" s="7"/>
      <c r="E160" s="7"/>
      <c r="F160" s="7"/>
      <c r="O160" s="7"/>
      <c r="P160" s="7"/>
      <c r="Q160" s="7"/>
    </row>
    <row r="161" spans="5:17" x14ac:dyDescent="0.2">
      <c r="E161" s="7"/>
      <c r="F161" s="7"/>
      <c r="P161" s="7"/>
      <c r="Q161" s="7"/>
    </row>
    <row r="162" spans="5:17" x14ac:dyDescent="0.2">
      <c r="E162" s="7"/>
      <c r="F162" s="7"/>
      <c r="P162" s="7"/>
      <c r="Q162" s="7"/>
    </row>
    <row r="163" spans="5:17" x14ac:dyDescent="0.2">
      <c r="E163" s="7"/>
      <c r="F163" s="7"/>
      <c r="P163" s="7"/>
      <c r="Q163" s="7"/>
    </row>
    <row r="164" spans="5:17" x14ac:dyDescent="0.2">
      <c r="E164" s="7"/>
      <c r="F164" s="7"/>
      <c r="P164" s="7"/>
      <c r="Q164" s="7"/>
    </row>
    <row r="165" spans="5:17" x14ac:dyDescent="0.2">
      <c r="E165" s="7"/>
      <c r="F165" s="7"/>
      <c r="P165" s="7"/>
      <c r="Q165" s="7"/>
    </row>
    <row r="166" spans="5:17" x14ac:dyDescent="0.2">
      <c r="E166" s="7"/>
      <c r="F166" s="7"/>
      <c r="P166" s="7"/>
      <c r="Q166" s="7"/>
    </row>
    <row r="167" spans="5:17" x14ac:dyDescent="0.2">
      <c r="E167" s="7"/>
      <c r="F167" s="7"/>
      <c r="P167" s="7"/>
      <c r="Q167" s="7"/>
    </row>
    <row r="168" spans="5:17" x14ac:dyDescent="0.2">
      <c r="E168" s="7"/>
      <c r="F168" s="7"/>
      <c r="P168" s="7"/>
      <c r="Q168" s="7"/>
    </row>
    <row r="169" spans="5:17" x14ac:dyDescent="0.2">
      <c r="E169" s="7"/>
      <c r="F169" s="7"/>
      <c r="P169" s="7"/>
      <c r="Q169" s="7"/>
    </row>
    <row r="170" spans="5:17" x14ac:dyDescent="0.2">
      <c r="E170" s="7"/>
      <c r="F170" s="7"/>
      <c r="P170" s="7"/>
      <c r="Q170" s="7"/>
    </row>
    <row r="171" spans="5:17" x14ac:dyDescent="0.2">
      <c r="E171" s="7"/>
      <c r="F171" s="7"/>
      <c r="P171" s="7"/>
      <c r="Q171" s="7"/>
    </row>
    <row r="172" spans="5:17" x14ac:dyDescent="0.2">
      <c r="E172" s="7"/>
      <c r="F172" s="7"/>
      <c r="P172" s="7"/>
      <c r="Q172" s="7"/>
    </row>
    <row r="173" spans="5:17" x14ac:dyDescent="0.2">
      <c r="E173" s="7"/>
      <c r="F173" s="7"/>
      <c r="P173" s="7"/>
      <c r="Q173" s="7"/>
    </row>
    <row r="174" spans="5:17" x14ac:dyDescent="0.2">
      <c r="E174" s="7"/>
      <c r="F174" s="7"/>
      <c r="P174" s="7"/>
      <c r="Q174" s="7"/>
    </row>
    <row r="175" spans="5:17" x14ac:dyDescent="0.2">
      <c r="E175" s="7"/>
      <c r="F175" s="7"/>
      <c r="P175" s="7"/>
      <c r="Q175" s="7"/>
    </row>
    <row r="176" spans="5:17" x14ac:dyDescent="0.2">
      <c r="E176" s="7"/>
      <c r="F176" s="7"/>
      <c r="P176" s="7"/>
      <c r="Q176" s="7"/>
    </row>
    <row r="177" spans="5:17" x14ac:dyDescent="0.2">
      <c r="E177" s="7"/>
      <c r="F177" s="7"/>
      <c r="P177" s="7"/>
      <c r="Q177" s="7"/>
    </row>
    <row r="178" spans="5:17" x14ac:dyDescent="0.2">
      <c r="E178" s="7"/>
      <c r="F178" s="7"/>
      <c r="P178" s="7"/>
      <c r="Q178" s="7"/>
    </row>
    <row r="179" spans="5:17" x14ac:dyDescent="0.2">
      <c r="E179" s="7"/>
      <c r="F179" s="7"/>
      <c r="P179" s="7"/>
      <c r="Q179" s="7"/>
    </row>
    <row r="180" spans="5:17" x14ac:dyDescent="0.2">
      <c r="E180" s="7"/>
      <c r="F180" s="7"/>
      <c r="P180" s="7"/>
      <c r="Q180" s="7"/>
    </row>
    <row r="181" spans="5:17" x14ac:dyDescent="0.2">
      <c r="E181" s="7"/>
      <c r="F181" s="7"/>
      <c r="P181" s="7"/>
      <c r="Q181" s="7"/>
    </row>
    <row r="182" spans="5:17" x14ac:dyDescent="0.2">
      <c r="E182" s="7"/>
      <c r="F182" s="7"/>
      <c r="P182" s="7"/>
      <c r="Q182" s="7"/>
    </row>
    <row r="183" spans="5:17" x14ac:dyDescent="0.2">
      <c r="E183" s="7"/>
      <c r="F183" s="7"/>
      <c r="P183" s="7"/>
      <c r="Q183" s="7"/>
    </row>
    <row r="184" spans="5:17" x14ac:dyDescent="0.2">
      <c r="E184" s="7"/>
      <c r="F184" s="7"/>
      <c r="P184" s="7"/>
      <c r="Q184" s="7"/>
    </row>
    <row r="185" spans="5:17" x14ac:dyDescent="0.2">
      <c r="E185" s="7"/>
      <c r="F185" s="7"/>
      <c r="P185" s="7"/>
      <c r="Q185" s="7"/>
    </row>
    <row r="186" spans="5:17" x14ac:dyDescent="0.2">
      <c r="E186" s="7"/>
      <c r="F186" s="7"/>
      <c r="P186" s="7"/>
      <c r="Q186" s="7"/>
    </row>
    <row r="187" spans="5:17" x14ac:dyDescent="0.2">
      <c r="E187" s="7"/>
      <c r="F187" s="7"/>
      <c r="P187" s="7"/>
      <c r="Q187" s="7"/>
    </row>
    <row r="188" spans="5:17" x14ac:dyDescent="0.2">
      <c r="E188" s="7"/>
      <c r="F188" s="7"/>
      <c r="P188" s="7"/>
      <c r="Q188" s="7"/>
    </row>
    <row r="189" spans="5:17" x14ac:dyDescent="0.2">
      <c r="E189" s="7"/>
      <c r="F189" s="7"/>
      <c r="P189" s="7"/>
      <c r="Q189" s="7"/>
    </row>
    <row r="190" spans="5:17" x14ac:dyDescent="0.2">
      <c r="E190" s="7"/>
      <c r="F190" s="7"/>
      <c r="P190" s="7"/>
      <c r="Q190" s="7"/>
    </row>
    <row r="191" spans="5:17" x14ac:dyDescent="0.2">
      <c r="E191" s="7"/>
      <c r="F191" s="7"/>
      <c r="P191" s="7"/>
      <c r="Q191" s="7"/>
    </row>
    <row r="192" spans="5:17" x14ac:dyDescent="0.2">
      <c r="E192" s="7"/>
      <c r="F192" s="7"/>
      <c r="P192" s="7"/>
      <c r="Q192" s="7"/>
    </row>
    <row r="193" spans="5:17" x14ac:dyDescent="0.2">
      <c r="E193" s="7"/>
      <c r="F193" s="7"/>
      <c r="P193" s="7"/>
      <c r="Q193" s="7"/>
    </row>
    <row r="194" spans="5:17" x14ac:dyDescent="0.2">
      <c r="E194" s="7"/>
      <c r="F194" s="7"/>
      <c r="P194" s="7"/>
      <c r="Q194" s="7"/>
    </row>
    <row r="195" spans="5:17" x14ac:dyDescent="0.2">
      <c r="E195" s="7"/>
      <c r="F195" s="7"/>
      <c r="P195" s="7"/>
      <c r="Q195" s="7"/>
    </row>
    <row r="196" spans="5:17" x14ac:dyDescent="0.2">
      <c r="E196" s="7"/>
      <c r="F196" s="7"/>
      <c r="P196" s="7"/>
      <c r="Q196" s="7"/>
    </row>
    <row r="197" spans="5:17" x14ac:dyDescent="0.2">
      <c r="E197" s="7"/>
      <c r="F197" s="7"/>
      <c r="P197" s="7"/>
      <c r="Q197" s="7"/>
    </row>
    <row r="198" spans="5:17" x14ac:dyDescent="0.2">
      <c r="E198" s="7"/>
      <c r="F198" s="7"/>
      <c r="P198" s="7"/>
      <c r="Q198" s="7"/>
    </row>
    <row r="199" spans="5:17" x14ac:dyDescent="0.2">
      <c r="E199" s="7"/>
      <c r="F199" s="7"/>
      <c r="P199" s="7"/>
      <c r="Q199" s="7"/>
    </row>
    <row r="200" spans="5:17" x14ac:dyDescent="0.2">
      <c r="E200" s="7"/>
      <c r="F200" s="7"/>
      <c r="P200" s="7"/>
      <c r="Q200" s="7"/>
    </row>
    <row r="201" spans="5:17" x14ac:dyDescent="0.2">
      <c r="E201" s="7"/>
      <c r="F201" s="7"/>
      <c r="P201" s="7"/>
      <c r="Q201" s="7"/>
    </row>
    <row r="202" spans="5:17" x14ac:dyDescent="0.2">
      <c r="E202" s="7"/>
      <c r="F202" s="7"/>
      <c r="P202" s="7"/>
      <c r="Q202" s="7"/>
    </row>
    <row r="203" spans="5:17" x14ac:dyDescent="0.2">
      <c r="E203" s="7"/>
      <c r="F203" s="7"/>
      <c r="P203" s="7"/>
      <c r="Q203" s="7"/>
    </row>
    <row r="204" spans="5:17" x14ac:dyDescent="0.2">
      <c r="E204" s="7"/>
      <c r="F204" s="7"/>
      <c r="P204" s="7"/>
      <c r="Q204" s="7"/>
    </row>
    <row r="205" spans="5:17" x14ac:dyDescent="0.2">
      <c r="E205" s="7"/>
      <c r="F205" s="7"/>
      <c r="P205" s="7"/>
      <c r="Q205" s="7"/>
    </row>
    <row r="206" spans="5:17" x14ac:dyDescent="0.2">
      <c r="E206" s="7"/>
      <c r="F206" s="7"/>
      <c r="P206" s="7"/>
      <c r="Q206" s="7"/>
    </row>
    <row r="207" spans="5:17" x14ac:dyDescent="0.2">
      <c r="E207" s="7"/>
      <c r="F207" s="7"/>
      <c r="P207" s="7"/>
      <c r="Q207" s="7"/>
    </row>
    <row r="208" spans="5:17" x14ac:dyDescent="0.2">
      <c r="E208" s="7"/>
      <c r="F208" s="7"/>
      <c r="P208" s="7"/>
      <c r="Q208" s="7"/>
    </row>
    <row r="209" spans="5:17" x14ac:dyDescent="0.2">
      <c r="E209" s="7"/>
      <c r="F209" s="7"/>
      <c r="P209" s="7"/>
      <c r="Q209" s="7"/>
    </row>
    <row r="210" spans="5:17" x14ac:dyDescent="0.2">
      <c r="E210" s="7"/>
      <c r="F210" s="7"/>
      <c r="P210" s="7"/>
      <c r="Q210" s="7"/>
    </row>
    <row r="211" spans="5:17" x14ac:dyDescent="0.2">
      <c r="E211" s="7"/>
      <c r="F211" s="7"/>
      <c r="P211" s="7"/>
      <c r="Q211" s="7"/>
    </row>
    <row r="212" spans="5:17" x14ac:dyDescent="0.2">
      <c r="E212" s="7"/>
      <c r="F212" s="7"/>
      <c r="P212" s="7"/>
      <c r="Q212" s="7"/>
    </row>
    <row r="213" spans="5:17" x14ac:dyDescent="0.2">
      <c r="E213" s="7"/>
      <c r="F213" s="7"/>
      <c r="P213" s="7"/>
      <c r="Q213" s="7"/>
    </row>
    <row r="214" spans="5:17" x14ac:dyDescent="0.2">
      <c r="E214" s="7"/>
      <c r="F214" s="7"/>
      <c r="P214" s="7"/>
      <c r="Q214" s="7"/>
    </row>
    <row r="215" spans="5:17" x14ac:dyDescent="0.2">
      <c r="E215" s="7"/>
      <c r="F215" s="7"/>
      <c r="P215" s="7"/>
      <c r="Q215" s="7"/>
    </row>
    <row r="216" spans="5:17" x14ac:dyDescent="0.2">
      <c r="E216" s="7"/>
      <c r="F216" s="7"/>
      <c r="P216" s="7"/>
      <c r="Q216" s="7"/>
    </row>
    <row r="217" spans="5:17" x14ac:dyDescent="0.2">
      <c r="E217" s="7"/>
      <c r="F217" s="7"/>
      <c r="P217" s="7"/>
      <c r="Q217" s="7"/>
    </row>
    <row r="218" spans="5:17" x14ac:dyDescent="0.2">
      <c r="E218" s="7"/>
      <c r="F218" s="7"/>
      <c r="P218" s="7"/>
      <c r="Q218" s="7"/>
    </row>
    <row r="219" spans="5:17" x14ac:dyDescent="0.2">
      <c r="E219" s="7"/>
      <c r="F219" s="7"/>
      <c r="P219" s="7"/>
      <c r="Q219" s="7"/>
    </row>
    <row r="220" spans="5:17" x14ac:dyDescent="0.2">
      <c r="E220" s="7"/>
      <c r="F220" s="7"/>
      <c r="P220" s="7"/>
      <c r="Q220" s="7"/>
    </row>
    <row r="221" spans="5:17" x14ac:dyDescent="0.2">
      <c r="E221" s="7"/>
      <c r="F221" s="7"/>
      <c r="P221" s="7"/>
      <c r="Q221" s="7"/>
    </row>
    <row r="222" spans="5:17" x14ac:dyDescent="0.2">
      <c r="E222" s="7"/>
      <c r="F222" s="7"/>
      <c r="P222" s="7"/>
      <c r="Q222" s="7"/>
    </row>
    <row r="223" spans="5:17" x14ac:dyDescent="0.2">
      <c r="E223" s="7"/>
      <c r="F223" s="7"/>
      <c r="P223" s="7"/>
      <c r="Q223" s="7"/>
    </row>
    <row r="224" spans="5:17" x14ac:dyDescent="0.2">
      <c r="E224" s="7"/>
      <c r="F224" s="7"/>
      <c r="P224" s="7"/>
      <c r="Q224" s="7"/>
    </row>
    <row r="225" spans="5:17" x14ac:dyDescent="0.2">
      <c r="E225" s="7"/>
      <c r="F225" s="7"/>
      <c r="P225" s="7"/>
      <c r="Q225" s="7"/>
    </row>
    <row r="226" spans="5:17" x14ac:dyDescent="0.2">
      <c r="E226" s="7"/>
      <c r="F226" s="7"/>
      <c r="P226" s="7"/>
      <c r="Q226" s="7"/>
    </row>
    <row r="227" spans="5:17" x14ac:dyDescent="0.2">
      <c r="E227" s="7"/>
      <c r="F227" s="7"/>
      <c r="P227" s="7"/>
      <c r="Q227" s="7"/>
    </row>
    <row r="228" spans="5:17" x14ac:dyDescent="0.2">
      <c r="E228" s="7"/>
      <c r="F228" s="7"/>
      <c r="P228" s="7"/>
      <c r="Q228" s="7"/>
    </row>
    <row r="229" spans="5:17" x14ac:dyDescent="0.2">
      <c r="E229" s="7"/>
      <c r="F229" s="7"/>
      <c r="P229" s="7"/>
      <c r="Q229" s="7"/>
    </row>
    <row r="230" spans="5:17" x14ac:dyDescent="0.2">
      <c r="E230" s="7"/>
      <c r="F230" s="7"/>
      <c r="P230" s="7"/>
      <c r="Q230" s="7"/>
    </row>
    <row r="231" spans="5:17" x14ac:dyDescent="0.2">
      <c r="E231" s="7"/>
      <c r="F231" s="7"/>
      <c r="P231" s="7"/>
      <c r="Q231" s="7"/>
    </row>
    <row r="232" spans="5:17" x14ac:dyDescent="0.2">
      <c r="E232" s="7"/>
      <c r="F232" s="7"/>
      <c r="P232" s="7"/>
      <c r="Q232" s="7"/>
    </row>
    <row r="233" spans="5:17" x14ac:dyDescent="0.2">
      <c r="E233" s="7"/>
      <c r="F233" s="7"/>
      <c r="P233" s="7"/>
      <c r="Q233" s="7"/>
    </row>
    <row r="234" spans="5:17" x14ac:dyDescent="0.2">
      <c r="E234" s="7"/>
      <c r="F234" s="7"/>
      <c r="P234" s="7"/>
      <c r="Q234" s="7"/>
    </row>
    <row r="235" spans="5:17" x14ac:dyDescent="0.2">
      <c r="E235" s="7"/>
      <c r="F235" s="7"/>
      <c r="P235" s="7"/>
      <c r="Q235" s="7"/>
    </row>
    <row r="236" spans="5:17" x14ac:dyDescent="0.2">
      <c r="E236" s="7"/>
      <c r="F236" s="7"/>
      <c r="P236" s="7"/>
      <c r="Q236" s="7"/>
    </row>
    <row r="237" spans="5:17" x14ac:dyDescent="0.2">
      <c r="E237" s="7"/>
      <c r="F237" s="7"/>
      <c r="P237" s="7"/>
      <c r="Q237" s="7"/>
    </row>
    <row r="238" spans="5:17" x14ac:dyDescent="0.2">
      <c r="E238" s="7"/>
      <c r="F238" s="7"/>
      <c r="P238" s="7"/>
      <c r="Q238" s="7"/>
    </row>
    <row r="239" spans="5:17" x14ac:dyDescent="0.2">
      <c r="E239" s="7"/>
      <c r="F239" s="7"/>
      <c r="P239" s="7"/>
      <c r="Q239" s="7"/>
    </row>
    <row r="240" spans="5:17" x14ac:dyDescent="0.2">
      <c r="E240" s="7"/>
      <c r="F240" s="7"/>
      <c r="P240" s="7"/>
      <c r="Q240" s="7"/>
    </row>
    <row r="241" spans="5:17" x14ac:dyDescent="0.2">
      <c r="E241" s="7"/>
      <c r="F241" s="7"/>
      <c r="P241" s="7"/>
      <c r="Q241" s="7"/>
    </row>
    <row r="242" spans="5:17" x14ac:dyDescent="0.2">
      <c r="E242" s="7"/>
      <c r="F242" s="7"/>
      <c r="P242" s="7"/>
      <c r="Q242" s="7"/>
    </row>
    <row r="243" spans="5:17" x14ac:dyDescent="0.2">
      <c r="E243" s="7"/>
      <c r="F243" s="7"/>
      <c r="P243" s="7"/>
      <c r="Q243" s="7"/>
    </row>
    <row r="244" spans="5:17" x14ac:dyDescent="0.2">
      <c r="E244" s="7"/>
      <c r="F244" s="7"/>
      <c r="P244" s="7"/>
      <c r="Q244" s="7"/>
    </row>
    <row r="245" spans="5:17" x14ac:dyDescent="0.2">
      <c r="E245" s="7"/>
      <c r="F245" s="7"/>
      <c r="P245" s="7"/>
      <c r="Q245" s="7"/>
    </row>
    <row r="246" spans="5:17" x14ac:dyDescent="0.2">
      <c r="E246" s="7"/>
      <c r="F246" s="7"/>
      <c r="P246" s="7"/>
      <c r="Q246" s="7"/>
    </row>
    <row r="247" spans="5:17" x14ac:dyDescent="0.2">
      <c r="E247" s="7"/>
      <c r="F247" s="7"/>
      <c r="P247" s="7"/>
      <c r="Q247" s="7"/>
    </row>
    <row r="248" spans="5:17" x14ac:dyDescent="0.2">
      <c r="E248" s="7"/>
      <c r="F248" s="7"/>
      <c r="P248" s="7"/>
      <c r="Q248" s="7"/>
    </row>
    <row r="249" spans="5:17" x14ac:dyDescent="0.2">
      <c r="E249" s="7"/>
      <c r="F249" s="7"/>
      <c r="P249" s="7"/>
      <c r="Q249" s="7"/>
    </row>
    <row r="250" spans="5:17" x14ac:dyDescent="0.2">
      <c r="E250" s="7"/>
      <c r="F250" s="7"/>
      <c r="P250" s="7"/>
      <c r="Q250" s="7"/>
    </row>
    <row r="251" spans="5:17" x14ac:dyDescent="0.2">
      <c r="E251" s="7"/>
      <c r="F251" s="7"/>
      <c r="P251" s="7"/>
      <c r="Q251" s="7"/>
    </row>
    <row r="252" spans="5:17" x14ac:dyDescent="0.2">
      <c r="E252" s="7"/>
      <c r="F252" s="7"/>
      <c r="P252" s="7"/>
      <c r="Q252" s="7"/>
    </row>
    <row r="253" spans="5:17" x14ac:dyDescent="0.2">
      <c r="E253" s="7"/>
      <c r="F253" s="7"/>
      <c r="P253" s="7"/>
      <c r="Q253" s="7"/>
    </row>
    <row r="254" spans="5:17" x14ac:dyDescent="0.2">
      <c r="E254" s="7"/>
      <c r="F254" s="7"/>
      <c r="P254" s="7"/>
      <c r="Q254" s="7"/>
    </row>
    <row r="255" spans="5:17" x14ac:dyDescent="0.2">
      <c r="E255" s="7"/>
      <c r="F255" s="7"/>
      <c r="P255" s="7"/>
      <c r="Q255" s="7"/>
    </row>
    <row r="256" spans="5:17" x14ac:dyDescent="0.2">
      <c r="E256" s="7"/>
      <c r="F256" s="7"/>
      <c r="P256" s="7"/>
      <c r="Q256" s="7"/>
    </row>
    <row r="257" spans="5:17" x14ac:dyDescent="0.2">
      <c r="E257" s="7"/>
      <c r="F257" s="7"/>
      <c r="P257" s="7"/>
      <c r="Q257" s="7"/>
    </row>
    <row r="258" spans="5:17" x14ac:dyDescent="0.2">
      <c r="E258" s="7"/>
      <c r="F258" s="7"/>
      <c r="P258" s="7"/>
      <c r="Q258" s="7"/>
    </row>
    <row r="259" spans="5:17" x14ac:dyDescent="0.2">
      <c r="E259" s="7"/>
      <c r="F259" s="7"/>
      <c r="P259" s="7"/>
      <c r="Q259" s="7"/>
    </row>
    <row r="260" spans="5:17" x14ac:dyDescent="0.2">
      <c r="E260" s="7"/>
      <c r="F260" s="7"/>
      <c r="P260" s="7"/>
      <c r="Q260" s="7"/>
    </row>
    <row r="261" spans="5:17" x14ac:dyDescent="0.2">
      <c r="E261" s="7"/>
      <c r="F261" s="7"/>
      <c r="P261" s="7"/>
      <c r="Q261" s="7"/>
    </row>
    <row r="262" spans="5:17" x14ac:dyDescent="0.2">
      <c r="E262" s="7"/>
      <c r="F262" s="7"/>
      <c r="P262" s="7"/>
      <c r="Q262" s="7"/>
    </row>
    <row r="263" spans="5:17" x14ac:dyDescent="0.2">
      <c r="E263" s="7"/>
      <c r="F263" s="7"/>
      <c r="P263" s="7"/>
      <c r="Q263" s="7"/>
    </row>
    <row r="264" spans="5:17" x14ac:dyDescent="0.2">
      <c r="E264" s="7"/>
      <c r="F264" s="7"/>
      <c r="P264" s="7"/>
      <c r="Q264" s="7"/>
    </row>
    <row r="265" spans="5:17" x14ac:dyDescent="0.2">
      <c r="E265" s="7"/>
      <c r="F265" s="7"/>
      <c r="P265" s="7"/>
      <c r="Q265" s="7"/>
    </row>
    <row r="266" spans="5:17" x14ac:dyDescent="0.2">
      <c r="E266" s="7"/>
      <c r="F266" s="7"/>
      <c r="P266" s="7"/>
      <c r="Q266" s="7"/>
    </row>
    <row r="267" spans="5:17" x14ac:dyDescent="0.2">
      <c r="E267" s="7"/>
      <c r="F267" s="7"/>
      <c r="P267" s="7"/>
      <c r="Q267" s="7"/>
    </row>
    <row r="268" spans="5:17" x14ac:dyDescent="0.2">
      <c r="E268" s="7"/>
      <c r="F268" s="7"/>
      <c r="P268" s="7"/>
      <c r="Q268" s="7"/>
    </row>
    <row r="269" spans="5:17" x14ac:dyDescent="0.2">
      <c r="E269" s="7"/>
      <c r="F269" s="7"/>
      <c r="P269" s="7"/>
      <c r="Q269" s="7"/>
    </row>
    <row r="270" spans="5:17" x14ac:dyDescent="0.2">
      <c r="E270" s="7"/>
      <c r="F270" s="7"/>
      <c r="P270" s="7"/>
      <c r="Q270" s="7"/>
    </row>
    <row r="271" spans="5:17" x14ac:dyDescent="0.2">
      <c r="E271" s="7"/>
      <c r="F271" s="7"/>
      <c r="P271" s="7"/>
      <c r="Q271" s="7"/>
    </row>
    <row r="272" spans="5:17" x14ac:dyDescent="0.2">
      <c r="E272" s="7"/>
      <c r="F272" s="7"/>
      <c r="P272" s="7"/>
      <c r="Q272" s="7"/>
    </row>
    <row r="273" spans="5:17" x14ac:dyDescent="0.2">
      <c r="E273" s="7"/>
      <c r="F273" s="7"/>
      <c r="P273" s="7"/>
      <c r="Q273" s="7"/>
    </row>
    <row r="274" spans="5:17" x14ac:dyDescent="0.2">
      <c r="E274" s="7"/>
      <c r="F274" s="7"/>
      <c r="P274" s="7"/>
      <c r="Q274" s="7"/>
    </row>
    <row r="275" spans="5:17" x14ac:dyDescent="0.2">
      <c r="E275" s="7"/>
      <c r="F275" s="7"/>
      <c r="P275" s="7"/>
      <c r="Q275" s="7"/>
    </row>
    <row r="276" spans="5:17" x14ac:dyDescent="0.2">
      <c r="E276" s="7"/>
      <c r="F276" s="7"/>
      <c r="P276" s="7"/>
      <c r="Q276" s="7"/>
    </row>
    <row r="277" spans="5:17" x14ac:dyDescent="0.2">
      <c r="E277" s="7"/>
      <c r="F277" s="7"/>
      <c r="P277" s="7"/>
      <c r="Q277" s="7"/>
    </row>
    <row r="278" spans="5:17" x14ac:dyDescent="0.2">
      <c r="E278" s="7"/>
      <c r="F278" s="7"/>
      <c r="P278" s="7"/>
      <c r="Q278" s="7"/>
    </row>
    <row r="279" spans="5:17" x14ac:dyDescent="0.2">
      <c r="E279" s="7"/>
      <c r="F279" s="7"/>
      <c r="P279" s="7"/>
      <c r="Q279" s="7"/>
    </row>
    <row r="280" spans="5:17" x14ac:dyDescent="0.2">
      <c r="E280" s="7"/>
      <c r="F280" s="7"/>
      <c r="P280" s="7"/>
      <c r="Q280" s="7"/>
    </row>
    <row r="281" spans="5:17" x14ac:dyDescent="0.2">
      <c r="E281" s="7"/>
      <c r="F281" s="7"/>
      <c r="P281" s="7"/>
      <c r="Q281" s="7"/>
    </row>
    <row r="282" spans="5:17" x14ac:dyDescent="0.2">
      <c r="E282" s="7"/>
      <c r="F282" s="7"/>
      <c r="P282" s="7"/>
      <c r="Q282" s="7"/>
    </row>
    <row r="283" spans="5:17" x14ac:dyDescent="0.2">
      <c r="E283" s="7"/>
      <c r="F283" s="7"/>
      <c r="P283" s="7"/>
      <c r="Q283" s="7"/>
    </row>
    <row r="284" spans="5:17" x14ac:dyDescent="0.2">
      <c r="E284" s="7"/>
      <c r="F284" s="7"/>
      <c r="P284" s="7"/>
      <c r="Q284" s="7"/>
    </row>
    <row r="285" spans="5:17" x14ac:dyDescent="0.2">
      <c r="E285" s="7"/>
      <c r="F285" s="7"/>
      <c r="P285" s="7"/>
      <c r="Q285" s="7"/>
    </row>
    <row r="286" spans="5:17" x14ac:dyDescent="0.2">
      <c r="E286" s="7"/>
      <c r="F286" s="7"/>
      <c r="P286" s="7"/>
      <c r="Q286" s="7"/>
    </row>
    <row r="287" spans="5:17" x14ac:dyDescent="0.2">
      <c r="E287" s="7"/>
      <c r="F287" s="7"/>
      <c r="P287" s="7"/>
      <c r="Q287" s="7"/>
    </row>
    <row r="288" spans="5:17" x14ac:dyDescent="0.2">
      <c r="E288" s="7"/>
      <c r="F288" s="7"/>
      <c r="P288" s="7"/>
      <c r="Q288" s="7"/>
    </row>
    <row r="289" spans="5:17" x14ac:dyDescent="0.2">
      <c r="E289" s="7"/>
      <c r="F289" s="7"/>
      <c r="P289" s="7"/>
      <c r="Q289" s="7"/>
    </row>
    <row r="290" spans="5:17" x14ac:dyDescent="0.2">
      <c r="E290" s="7"/>
      <c r="F290" s="7"/>
      <c r="P290" s="7"/>
      <c r="Q290" s="7"/>
    </row>
    <row r="291" spans="5:17" x14ac:dyDescent="0.2">
      <c r="E291" s="7"/>
      <c r="F291" s="7"/>
      <c r="P291" s="7"/>
      <c r="Q291" s="7"/>
    </row>
    <row r="292" spans="5:17" x14ac:dyDescent="0.2">
      <c r="E292" s="7"/>
      <c r="F292" s="7"/>
      <c r="P292" s="7"/>
      <c r="Q292" s="7"/>
    </row>
    <row r="293" spans="5:17" x14ac:dyDescent="0.2">
      <c r="E293" s="7"/>
      <c r="F293" s="7"/>
      <c r="P293" s="7"/>
      <c r="Q293" s="7"/>
    </row>
    <row r="294" spans="5:17" x14ac:dyDescent="0.2">
      <c r="E294" s="7"/>
      <c r="F294" s="7"/>
      <c r="P294" s="7"/>
      <c r="Q294" s="7"/>
    </row>
    <row r="295" spans="5:17" x14ac:dyDescent="0.2">
      <c r="E295" s="7"/>
      <c r="F295" s="7"/>
      <c r="P295" s="7"/>
      <c r="Q295" s="7"/>
    </row>
    <row r="296" spans="5:17" x14ac:dyDescent="0.2">
      <c r="E296" s="7"/>
      <c r="F296" s="7"/>
      <c r="P296" s="7"/>
      <c r="Q296" s="7"/>
    </row>
    <row r="297" spans="5:17" x14ac:dyDescent="0.2">
      <c r="E297" s="7"/>
      <c r="F297" s="7"/>
      <c r="P297" s="7"/>
      <c r="Q297" s="7"/>
    </row>
    <row r="298" spans="5:17" x14ac:dyDescent="0.2">
      <c r="E298" s="7"/>
      <c r="F298" s="7"/>
      <c r="P298" s="7"/>
      <c r="Q298" s="7"/>
    </row>
    <row r="299" spans="5:17" x14ac:dyDescent="0.2">
      <c r="E299" s="7"/>
      <c r="F299" s="7"/>
      <c r="P299" s="7"/>
      <c r="Q299" s="7"/>
    </row>
    <row r="300" spans="5:17" x14ac:dyDescent="0.2">
      <c r="E300" s="7"/>
      <c r="F300" s="7"/>
      <c r="P300" s="7"/>
      <c r="Q300" s="7"/>
    </row>
    <row r="301" spans="5:17" x14ac:dyDescent="0.2">
      <c r="E301" s="7"/>
      <c r="F301" s="7"/>
      <c r="P301" s="7"/>
      <c r="Q301" s="7"/>
    </row>
    <row r="302" spans="5:17" x14ac:dyDescent="0.2">
      <c r="E302" s="7"/>
      <c r="F302" s="7"/>
      <c r="P302" s="7"/>
      <c r="Q302" s="7"/>
    </row>
    <row r="303" spans="5:17" x14ac:dyDescent="0.2">
      <c r="E303" s="7"/>
      <c r="F303" s="7"/>
      <c r="P303" s="7"/>
      <c r="Q303" s="7"/>
    </row>
    <row r="304" spans="5:17" x14ac:dyDescent="0.2">
      <c r="E304" s="7"/>
      <c r="F304" s="7"/>
      <c r="P304" s="7"/>
      <c r="Q304" s="7"/>
    </row>
    <row r="305" spans="5:17" x14ac:dyDescent="0.2">
      <c r="E305" s="7"/>
      <c r="F305" s="7"/>
      <c r="P305" s="7"/>
      <c r="Q305" s="7"/>
    </row>
    <row r="306" spans="5:17" x14ac:dyDescent="0.2">
      <c r="E306" s="7"/>
      <c r="F306" s="7"/>
      <c r="P306" s="7"/>
      <c r="Q306" s="7"/>
    </row>
    <row r="307" spans="5:17" x14ac:dyDescent="0.2">
      <c r="E307" s="7"/>
      <c r="F307" s="7"/>
      <c r="P307" s="7"/>
      <c r="Q307" s="7"/>
    </row>
    <row r="308" spans="5:17" x14ac:dyDescent="0.2">
      <c r="E308" s="7"/>
      <c r="F308" s="7"/>
      <c r="P308" s="7"/>
      <c r="Q308" s="7"/>
    </row>
    <row r="309" spans="5:17" x14ac:dyDescent="0.2">
      <c r="E309" s="7"/>
      <c r="F309" s="7"/>
      <c r="P309" s="7"/>
      <c r="Q309" s="7"/>
    </row>
    <row r="310" spans="5:17" x14ac:dyDescent="0.2">
      <c r="E310" s="7"/>
      <c r="F310" s="7"/>
      <c r="P310" s="7"/>
      <c r="Q310" s="7"/>
    </row>
    <row r="311" spans="5:17" x14ac:dyDescent="0.2">
      <c r="E311" s="7"/>
      <c r="F311" s="7"/>
      <c r="P311" s="7"/>
      <c r="Q311" s="7"/>
    </row>
    <row r="312" spans="5:17" x14ac:dyDescent="0.2">
      <c r="E312" s="7"/>
      <c r="F312" s="7"/>
      <c r="P312" s="7"/>
      <c r="Q312" s="7"/>
    </row>
    <row r="313" spans="5:17" x14ac:dyDescent="0.2">
      <c r="E313" s="7"/>
      <c r="F313" s="7"/>
      <c r="P313" s="7"/>
      <c r="Q313" s="7"/>
    </row>
    <row r="314" spans="5:17" x14ac:dyDescent="0.2">
      <c r="E314" s="7"/>
      <c r="F314" s="7"/>
      <c r="P314" s="7"/>
      <c r="Q314" s="7"/>
    </row>
    <row r="315" spans="5:17" x14ac:dyDescent="0.2">
      <c r="E315" s="7"/>
      <c r="F315" s="7"/>
      <c r="P315" s="7"/>
      <c r="Q315" s="7"/>
    </row>
    <row r="316" spans="5:17" x14ac:dyDescent="0.2">
      <c r="E316" s="7"/>
      <c r="F316" s="7"/>
      <c r="P316" s="7"/>
      <c r="Q316" s="7"/>
    </row>
    <row r="317" spans="5:17" x14ac:dyDescent="0.2">
      <c r="E317" s="7"/>
      <c r="F317" s="7"/>
      <c r="P317" s="7"/>
      <c r="Q317" s="7"/>
    </row>
    <row r="318" spans="5:17" x14ac:dyDescent="0.2">
      <c r="E318" s="7"/>
      <c r="F318" s="7"/>
      <c r="P318" s="7"/>
      <c r="Q318" s="7"/>
    </row>
    <row r="319" spans="5:17" x14ac:dyDescent="0.2">
      <c r="E319" s="7"/>
      <c r="F319" s="7"/>
      <c r="P319" s="7"/>
      <c r="Q319" s="7"/>
    </row>
    <row r="320" spans="5:17" x14ac:dyDescent="0.2">
      <c r="E320" s="7"/>
      <c r="F320" s="7"/>
      <c r="P320" s="7"/>
      <c r="Q320" s="7"/>
    </row>
    <row r="321" spans="5:17" x14ac:dyDescent="0.2">
      <c r="E321" s="7"/>
      <c r="F321" s="7"/>
      <c r="P321" s="7"/>
      <c r="Q321" s="7"/>
    </row>
    <row r="322" spans="5:17" x14ac:dyDescent="0.2">
      <c r="E322" s="7"/>
      <c r="F322" s="7"/>
      <c r="P322" s="7"/>
      <c r="Q322" s="7"/>
    </row>
    <row r="323" spans="5:17" x14ac:dyDescent="0.2">
      <c r="E323" s="7"/>
      <c r="F323" s="7"/>
      <c r="P323" s="7"/>
      <c r="Q323" s="7"/>
    </row>
    <row r="324" spans="5:17" x14ac:dyDescent="0.2">
      <c r="E324" s="7"/>
      <c r="F324" s="7"/>
      <c r="P324" s="7"/>
      <c r="Q324" s="7"/>
    </row>
    <row r="325" spans="5:17" x14ac:dyDescent="0.2">
      <c r="E325" s="7"/>
      <c r="F325" s="7"/>
      <c r="P325" s="7"/>
      <c r="Q325" s="7"/>
    </row>
    <row r="326" spans="5:17" x14ac:dyDescent="0.2">
      <c r="E326" s="7"/>
      <c r="F326" s="7"/>
      <c r="P326" s="7"/>
      <c r="Q326" s="7"/>
    </row>
    <row r="327" spans="5:17" x14ac:dyDescent="0.2">
      <c r="E327" s="7"/>
      <c r="F327" s="7"/>
      <c r="P327" s="7"/>
      <c r="Q327" s="7"/>
    </row>
    <row r="328" spans="5:17" x14ac:dyDescent="0.2">
      <c r="E328" s="7"/>
      <c r="F328" s="7"/>
      <c r="P328" s="7"/>
      <c r="Q328" s="7"/>
    </row>
    <row r="329" spans="5:17" x14ac:dyDescent="0.2">
      <c r="E329" s="7"/>
      <c r="F329" s="7"/>
      <c r="P329" s="7"/>
      <c r="Q329" s="7"/>
    </row>
    <row r="330" spans="5:17" x14ac:dyDescent="0.2">
      <c r="E330" s="7"/>
      <c r="F330" s="7"/>
      <c r="P330" s="7"/>
      <c r="Q330" s="7"/>
    </row>
    <row r="331" spans="5:17" x14ac:dyDescent="0.2">
      <c r="E331" s="7"/>
      <c r="F331" s="7"/>
      <c r="P331" s="7"/>
      <c r="Q331" s="7"/>
    </row>
    <row r="332" spans="5:17" x14ac:dyDescent="0.2">
      <c r="E332" s="7"/>
      <c r="F332" s="7"/>
      <c r="P332" s="7"/>
      <c r="Q332" s="7"/>
    </row>
    <row r="333" spans="5:17" x14ac:dyDescent="0.2">
      <c r="E333" s="7"/>
      <c r="F333" s="7"/>
      <c r="P333" s="7"/>
      <c r="Q333" s="7"/>
    </row>
    <row r="334" spans="5:17" x14ac:dyDescent="0.2">
      <c r="E334" s="7"/>
      <c r="F334" s="7"/>
      <c r="P334" s="7"/>
      <c r="Q334" s="7"/>
    </row>
    <row r="335" spans="5:17" x14ac:dyDescent="0.2">
      <c r="E335" s="7"/>
      <c r="F335" s="7"/>
      <c r="P335" s="7"/>
      <c r="Q335" s="7"/>
    </row>
    <row r="336" spans="5:17" x14ac:dyDescent="0.2">
      <c r="E336" s="7"/>
      <c r="F336" s="7"/>
      <c r="P336" s="7"/>
      <c r="Q336" s="7"/>
    </row>
    <row r="337" spans="5:17" x14ac:dyDescent="0.2">
      <c r="E337" s="7"/>
      <c r="F337" s="7"/>
      <c r="P337" s="7"/>
      <c r="Q337" s="7"/>
    </row>
    <row r="338" spans="5:17" x14ac:dyDescent="0.2">
      <c r="E338" s="7"/>
      <c r="F338" s="7"/>
      <c r="P338" s="7"/>
      <c r="Q338" s="7"/>
    </row>
    <row r="339" spans="5:17" x14ac:dyDescent="0.2">
      <c r="E339" s="7"/>
      <c r="F339" s="7"/>
      <c r="P339" s="7"/>
      <c r="Q339" s="7"/>
    </row>
    <row r="340" spans="5:17" x14ac:dyDescent="0.2">
      <c r="E340" s="7"/>
      <c r="F340" s="7"/>
      <c r="P340" s="7"/>
      <c r="Q340" s="7"/>
    </row>
    <row r="341" spans="5:17" x14ac:dyDescent="0.2">
      <c r="E341" s="7"/>
      <c r="F341" s="7"/>
      <c r="P341" s="7"/>
      <c r="Q341" s="7"/>
    </row>
    <row r="342" spans="5:17" x14ac:dyDescent="0.2">
      <c r="E342" s="7"/>
      <c r="F342" s="7"/>
      <c r="P342" s="7"/>
      <c r="Q342" s="7"/>
    </row>
    <row r="343" spans="5:17" x14ac:dyDescent="0.2">
      <c r="E343" s="7"/>
      <c r="F343" s="7"/>
      <c r="P343" s="7"/>
      <c r="Q343" s="7"/>
    </row>
    <row r="344" spans="5:17" x14ac:dyDescent="0.2">
      <c r="E344" s="7"/>
      <c r="F344" s="7"/>
      <c r="P344" s="7"/>
      <c r="Q344" s="7"/>
    </row>
    <row r="345" spans="5:17" x14ac:dyDescent="0.2">
      <c r="E345" s="7"/>
      <c r="F345" s="7"/>
      <c r="P345" s="7"/>
      <c r="Q345" s="7"/>
    </row>
    <row r="346" spans="5:17" x14ac:dyDescent="0.2">
      <c r="E346" s="7"/>
      <c r="F346" s="7"/>
      <c r="P346" s="7"/>
      <c r="Q346" s="7"/>
    </row>
    <row r="347" spans="5:17" x14ac:dyDescent="0.2">
      <c r="E347" s="7"/>
      <c r="F347" s="7"/>
      <c r="P347" s="7"/>
      <c r="Q347" s="7"/>
    </row>
    <row r="348" spans="5:17" x14ac:dyDescent="0.2">
      <c r="E348" s="7"/>
      <c r="F348" s="7"/>
      <c r="P348" s="7"/>
      <c r="Q348" s="7"/>
    </row>
    <row r="349" spans="5:17" x14ac:dyDescent="0.2">
      <c r="E349" s="7"/>
      <c r="F349" s="7"/>
      <c r="P349" s="7"/>
      <c r="Q349" s="7"/>
    </row>
    <row r="350" spans="5:17" x14ac:dyDescent="0.2">
      <c r="E350" s="7"/>
      <c r="F350" s="7"/>
      <c r="P350" s="7"/>
      <c r="Q350" s="7"/>
    </row>
    <row r="351" spans="5:17" x14ac:dyDescent="0.2">
      <c r="E351" s="7"/>
      <c r="F351" s="7"/>
      <c r="P351" s="7"/>
      <c r="Q351" s="7"/>
    </row>
    <row r="352" spans="5:17" x14ac:dyDescent="0.2">
      <c r="E352" s="7"/>
      <c r="F352" s="7"/>
      <c r="P352" s="7"/>
      <c r="Q352" s="7"/>
    </row>
    <row r="353" spans="5:17" x14ac:dyDescent="0.2">
      <c r="E353" s="7"/>
      <c r="F353" s="7"/>
      <c r="P353" s="7"/>
      <c r="Q353" s="7"/>
    </row>
    <row r="354" spans="5:17" x14ac:dyDescent="0.2">
      <c r="E354" s="7"/>
      <c r="F354" s="7"/>
      <c r="P354" s="7"/>
      <c r="Q354" s="7"/>
    </row>
    <row r="355" spans="5:17" x14ac:dyDescent="0.2">
      <c r="E355" s="7"/>
      <c r="F355" s="7"/>
      <c r="P355" s="7"/>
      <c r="Q355" s="7"/>
    </row>
    <row r="356" spans="5:17" x14ac:dyDescent="0.2">
      <c r="E356" s="7"/>
      <c r="F356" s="7"/>
      <c r="P356" s="7"/>
      <c r="Q356" s="7"/>
    </row>
    <row r="357" spans="5:17" x14ac:dyDescent="0.2">
      <c r="E357" s="7"/>
      <c r="F357" s="7"/>
      <c r="P357" s="7"/>
      <c r="Q357" s="7"/>
    </row>
    <row r="358" spans="5:17" x14ac:dyDescent="0.2">
      <c r="E358" s="7"/>
      <c r="F358" s="7"/>
      <c r="P358" s="7"/>
      <c r="Q358" s="7"/>
    </row>
    <row r="359" spans="5:17" x14ac:dyDescent="0.2">
      <c r="E359" s="7"/>
      <c r="F359" s="7"/>
      <c r="P359" s="7"/>
      <c r="Q359" s="7"/>
    </row>
    <row r="360" spans="5:17" x14ac:dyDescent="0.2">
      <c r="E360" s="7"/>
      <c r="F360" s="7"/>
      <c r="P360" s="7"/>
      <c r="Q360" s="7"/>
    </row>
    <row r="361" spans="5:17" x14ac:dyDescent="0.2">
      <c r="E361" s="7"/>
      <c r="F361" s="7"/>
      <c r="P361" s="7"/>
      <c r="Q361" s="7"/>
    </row>
    <row r="362" spans="5:17" x14ac:dyDescent="0.2">
      <c r="E362" s="7"/>
      <c r="F362" s="7"/>
      <c r="P362" s="7"/>
      <c r="Q362" s="7"/>
    </row>
    <row r="363" spans="5:17" x14ac:dyDescent="0.2">
      <c r="E363" s="7"/>
      <c r="F363" s="7"/>
      <c r="P363" s="7"/>
      <c r="Q363" s="7"/>
    </row>
    <row r="364" spans="5:17" x14ac:dyDescent="0.2">
      <c r="E364" s="7"/>
      <c r="F364" s="7"/>
      <c r="P364" s="7"/>
      <c r="Q364" s="7"/>
    </row>
    <row r="365" spans="5:17" x14ac:dyDescent="0.2">
      <c r="E365" s="7"/>
      <c r="F365" s="7"/>
      <c r="P365" s="7"/>
      <c r="Q365" s="7"/>
    </row>
    <row r="366" spans="5:17" x14ac:dyDescent="0.2">
      <c r="E366" s="7"/>
      <c r="F366" s="7"/>
      <c r="P366" s="7"/>
      <c r="Q366" s="7"/>
    </row>
    <row r="367" spans="5:17" x14ac:dyDescent="0.2">
      <c r="E367" s="7"/>
      <c r="F367" s="7"/>
      <c r="P367" s="7"/>
      <c r="Q367" s="7"/>
    </row>
    <row r="368" spans="5:17" x14ac:dyDescent="0.2">
      <c r="E368" s="7"/>
      <c r="F368" s="7"/>
      <c r="P368" s="7"/>
      <c r="Q368" s="7"/>
    </row>
    <row r="369" spans="5:17" x14ac:dyDescent="0.2">
      <c r="E369" s="7"/>
      <c r="F369" s="7"/>
      <c r="P369" s="7"/>
      <c r="Q369" s="7"/>
    </row>
    <row r="370" spans="5:17" x14ac:dyDescent="0.2">
      <c r="E370" s="7"/>
      <c r="F370" s="7"/>
      <c r="P370" s="7"/>
      <c r="Q370" s="7"/>
    </row>
    <row r="371" spans="5:17" x14ac:dyDescent="0.2">
      <c r="E371" s="7"/>
      <c r="F371" s="7"/>
      <c r="P371" s="7"/>
      <c r="Q371" s="7"/>
    </row>
    <row r="372" spans="5:17" x14ac:dyDescent="0.2">
      <c r="E372" s="7"/>
      <c r="F372" s="7"/>
      <c r="P372" s="7"/>
      <c r="Q372" s="7"/>
    </row>
    <row r="373" spans="5:17" x14ac:dyDescent="0.2">
      <c r="E373" s="7"/>
      <c r="F373" s="7"/>
      <c r="P373" s="7"/>
      <c r="Q373" s="7"/>
    </row>
    <row r="374" spans="5:17" x14ac:dyDescent="0.2">
      <c r="E374" s="7"/>
      <c r="F374" s="7"/>
      <c r="P374" s="7"/>
      <c r="Q374" s="7"/>
    </row>
    <row r="375" spans="5:17" x14ac:dyDescent="0.2">
      <c r="E375" s="7"/>
      <c r="F375" s="7"/>
      <c r="P375" s="7"/>
      <c r="Q375" s="7"/>
    </row>
    <row r="376" spans="5:17" x14ac:dyDescent="0.2">
      <c r="E376" s="7"/>
      <c r="F376" s="7"/>
      <c r="P376" s="7"/>
      <c r="Q376" s="7"/>
    </row>
    <row r="377" spans="5:17" x14ac:dyDescent="0.2">
      <c r="E377" s="7"/>
      <c r="F377" s="7"/>
      <c r="P377" s="7"/>
      <c r="Q377" s="7"/>
    </row>
    <row r="378" spans="5:17" x14ac:dyDescent="0.2">
      <c r="E378" s="7"/>
      <c r="F378" s="7"/>
      <c r="P378" s="7"/>
      <c r="Q378" s="7"/>
    </row>
    <row r="379" spans="5:17" x14ac:dyDescent="0.2">
      <c r="E379" s="7"/>
      <c r="F379" s="7"/>
      <c r="P379" s="7"/>
      <c r="Q379" s="7"/>
    </row>
    <row r="380" spans="5:17" x14ac:dyDescent="0.2">
      <c r="E380" s="7"/>
      <c r="F380" s="7"/>
      <c r="P380" s="7"/>
      <c r="Q380" s="7"/>
    </row>
    <row r="381" spans="5:17" x14ac:dyDescent="0.2">
      <c r="E381" s="7"/>
      <c r="F381" s="7"/>
      <c r="P381" s="7"/>
      <c r="Q381" s="7"/>
    </row>
    <row r="382" spans="5:17" x14ac:dyDescent="0.2">
      <c r="E382" s="7"/>
      <c r="F382" s="7"/>
      <c r="P382" s="7"/>
      <c r="Q382" s="7"/>
    </row>
    <row r="383" spans="5:17" x14ac:dyDescent="0.2">
      <c r="E383" s="7"/>
      <c r="F383" s="7"/>
      <c r="P383" s="7"/>
      <c r="Q383" s="7"/>
    </row>
    <row r="384" spans="5:17" x14ac:dyDescent="0.2">
      <c r="E384" s="7"/>
      <c r="F384" s="7"/>
      <c r="P384" s="7"/>
      <c r="Q384" s="7"/>
    </row>
    <row r="385" spans="5:17" x14ac:dyDescent="0.2">
      <c r="E385" s="7"/>
      <c r="F385" s="7"/>
      <c r="P385" s="7"/>
      <c r="Q385" s="7"/>
    </row>
    <row r="386" spans="5:17" x14ac:dyDescent="0.2">
      <c r="E386" s="7"/>
      <c r="F386" s="7"/>
      <c r="P386" s="7"/>
      <c r="Q386" s="7"/>
    </row>
    <row r="387" spans="5:17" x14ac:dyDescent="0.2">
      <c r="E387" s="7"/>
      <c r="F387" s="7"/>
      <c r="P387" s="7"/>
      <c r="Q387" s="7"/>
    </row>
    <row r="388" spans="5:17" x14ac:dyDescent="0.2">
      <c r="E388" s="7"/>
      <c r="F388" s="7"/>
      <c r="P388" s="7"/>
      <c r="Q388" s="7"/>
    </row>
    <row r="389" spans="5:17" x14ac:dyDescent="0.2">
      <c r="E389" s="7"/>
      <c r="F389" s="7"/>
      <c r="P389" s="7"/>
      <c r="Q389" s="7"/>
    </row>
    <row r="390" spans="5:17" x14ac:dyDescent="0.2">
      <c r="E390" s="7"/>
      <c r="F390" s="7"/>
      <c r="P390" s="7"/>
      <c r="Q390" s="7"/>
    </row>
    <row r="391" spans="5:17" x14ac:dyDescent="0.2">
      <c r="E391" s="7"/>
      <c r="F391" s="7"/>
      <c r="P391" s="7"/>
      <c r="Q391" s="7"/>
    </row>
    <row r="392" spans="5:17" x14ac:dyDescent="0.2">
      <c r="E392" s="7"/>
      <c r="F392" s="7"/>
      <c r="P392" s="7"/>
      <c r="Q392" s="7"/>
    </row>
    <row r="393" spans="5:17" x14ac:dyDescent="0.2">
      <c r="E393" s="7"/>
      <c r="F393" s="7"/>
      <c r="P393" s="7"/>
      <c r="Q393" s="7"/>
    </row>
    <row r="394" spans="5:17" x14ac:dyDescent="0.2">
      <c r="E394" s="7"/>
      <c r="F394" s="7"/>
      <c r="P394" s="7"/>
      <c r="Q394" s="7"/>
    </row>
    <row r="395" spans="5:17" x14ac:dyDescent="0.2">
      <c r="E395" s="7"/>
      <c r="F395" s="7"/>
      <c r="P395" s="7"/>
      <c r="Q395" s="7"/>
    </row>
    <row r="396" spans="5:17" x14ac:dyDescent="0.2">
      <c r="E396" s="7"/>
      <c r="F396" s="7"/>
      <c r="P396" s="7"/>
      <c r="Q396" s="7"/>
    </row>
    <row r="397" spans="5:17" x14ac:dyDescent="0.2">
      <c r="E397" s="7"/>
      <c r="F397" s="7"/>
      <c r="P397" s="7"/>
      <c r="Q397" s="7"/>
    </row>
    <row r="398" spans="5:17" x14ac:dyDescent="0.2">
      <c r="E398" s="7"/>
      <c r="F398" s="7"/>
      <c r="P398" s="7"/>
      <c r="Q398" s="7"/>
    </row>
    <row r="399" spans="5:17" x14ac:dyDescent="0.2">
      <c r="E399" s="7"/>
      <c r="F399" s="7"/>
      <c r="P399" s="7"/>
      <c r="Q399" s="7"/>
    </row>
    <row r="400" spans="5:17" x14ac:dyDescent="0.2">
      <c r="E400" s="7"/>
      <c r="F400" s="7"/>
      <c r="P400" s="7"/>
      <c r="Q400" s="7"/>
    </row>
    <row r="401" spans="5:17" x14ac:dyDescent="0.2">
      <c r="E401" s="7"/>
      <c r="F401" s="7"/>
      <c r="P401" s="7"/>
      <c r="Q401" s="7"/>
    </row>
    <row r="402" spans="5:17" x14ac:dyDescent="0.2">
      <c r="E402" s="7"/>
      <c r="F402" s="7"/>
      <c r="P402" s="7"/>
      <c r="Q402" s="7"/>
    </row>
    <row r="403" spans="5:17" x14ac:dyDescent="0.2">
      <c r="E403" s="7"/>
      <c r="F403" s="7"/>
      <c r="P403" s="7"/>
      <c r="Q403" s="7"/>
    </row>
    <row r="404" spans="5:17" x14ac:dyDescent="0.2">
      <c r="E404" s="7"/>
      <c r="F404" s="7"/>
      <c r="P404" s="7"/>
      <c r="Q404" s="7"/>
    </row>
    <row r="405" spans="5:17" x14ac:dyDescent="0.2">
      <c r="E405" s="7"/>
      <c r="F405" s="7"/>
      <c r="P405" s="7"/>
      <c r="Q405" s="7"/>
    </row>
    <row r="406" spans="5:17" x14ac:dyDescent="0.2">
      <c r="E406" s="7"/>
      <c r="F406" s="7"/>
      <c r="P406" s="7"/>
      <c r="Q406" s="7"/>
    </row>
    <row r="407" spans="5:17" x14ac:dyDescent="0.2">
      <c r="E407" s="7"/>
      <c r="F407" s="7"/>
      <c r="P407" s="7"/>
      <c r="Q407" s="7"/>
    </row>
    <row r="408" spans="5:17" x14ac:dyDescent="0.2">
      <c r="E408" s="7"/>
      <c r="F408" s="7"/>
      <c r="P408" s="7"/>
      <c r="Q408" s="7"/>
    </row>
    <row r="409" spans="5:17" x14ac:dyDescent="0.2">
      <c r="E409" s="7"/>
      <c r="F409" s="7"/>
      <c r="P409" s="7"/>
      <c r="Q409" s="7"/>
    </row>
    <row r="410" spans="5:17" x14ac:dyDescent="0.2">
      <c r="E410" s="7"/>
      <c r="F410" s="7"/>
      <c r="P410" s="7"/>
      <c r="Q410" s="7"/>
    </row>
    <row r="411" spans="5:17" x14ac:dyDescent="0.2">
      <c r="E411" s="7"/>
      <c r="F411" s="7"/>
      <c r="P411" s="7"/>
      <c r="Q411" s="7"/>
    </row>
    <row r="412" spans="5:17" x14ac:dyDescent="0.2">
      <c r="E412" s="7"/>
      <c r="F412" s="7"/>
      <c r="P412" s="7"/>
      <c r="Q412" s="7"/>
    </row>
    <row r="413" spans="5:17" x14ac:dyDescent="0.2">
      <c r="E413" s="7"/>
      <c r="F413" s="7"/>
      <c r="P413" s="7"/>
      <c r="Q413" s="7"/>
    </row>
    <row r="414" spans="5:17" x14ac:dyDescent="0.2">
      <c r="E414" s="7"/>
      <c r="F414" s="7"/>
      <c r="P414" s="7"/>
      <c r="Q414" s="7"/>
    </row>
    <row r="415" spans="5:17" x14ac:dyDescent="0.2">
      <c r="E415" s="7"/>
      <c r="F415" s="7"/>
      <c r="P415" s="7"/>
      <c r="Q415" s="7"/>
    </row>
    <row r="416" spans="5:17" x14ac:dyDescent="0.2">
      <c r="E416" s="7"/>
      <c r="F416" s="7"/>
      <c r="P416" s="7"/>
      <c r="Q416" s="7"/>
    </row>
    <row r="417" spans="5:17" x14ac:dyDescent="0.2">
      <c r="E417" s="7"/>
      <c r="F417" s="7"/>
      <c r="P417" s="7"/>
      <c r="Q417" s="7"/>
    </row>
    <row r="418" spans="5:17" x14ac:dyDescent="0.2">
      <c r="E418" s="7"/>
      <c r="F418" s="7"/>
      <c r="P418" s="7"/>
      <c r="Q418" s="7"/>
    </row>
    <row r="419" spans="5:17" x14ac:dyDescent="0.2">
      <c r="E419" s="7"/>
      <c r="F419" s="7"/>
      <c r="P419" s="7"/>
      <c r="Q419" s="7"/>
    </row>
    <row r="420" spans="5:17" x14ac:dyDescent="0.2">
      <c r="E420" s="7"/>
      <c r="F420" s="7"/>
      <c r="P420" s="7"/>
      <c r="Q420" s="7"/>
    </row>
    <row r="421" spans="5:17" x14ac:dyDescent="0.2">
      <c r="E421" s="7"/>
      <c r="F421" s="7"/>
      <c r="P421" s="7"/>
      <c r="Q421" s="7"/>
    </row>
    <row r="422" spans="5:17" x14ac:dyDescent="0.2">
      <c r="E422" s="7"/>
      <c r="F422" s="7"/>
      <c r="P422" s="7"/>
      <c r="Q422" s="7"/>
    </row>
    <row r="423" spans="5:17" x14ac:dyDescent="0.2">
      <c r="E423" s="7"/>
      <c r="F423" s="7"/>
      <c r="P423" s="7"/>
      <c r="Q423" s="7"/>
    </row>
    <row r="424" spans="5:17" x14ac:dyDescent="0.2">
      <c r="E424" s="7"/>
      <c r="F424" s="7"/>
      <c r="P424" s="7"/>
      <c r="Q424" s="7"/>
    </row>
    <row r="425" spans="5:17" x14ac:dyDescent="0.2">
      <c r="E425" s="7"/>
      <c r="F425" s="7"/>
      <c r="P425" s="7"/>
      <c r="Q425" s="7"/>
    </row>
    <row r="426" spans="5:17" x14ac:dyDescent="0.2">
      <c r="E426" s="7"/>
      <c r="F426" s="7"/>
      <c r="P426" s="7"/>
      <c r="Q426" s="7"/>
    </row>
    <row r="427" spans="5:17" x14ac:dyDescent="0.2">
      <c r="E427" s="7"/>
      <c r="F427" s="7"/>
      <c r="P427" s="7"/>
      <c r="Q427" s="7"/>
    </row>
    <row r="428" spans="5:17" x14ac:dyDescent="0.2">
      <c r="E428" s="7"/>
      <c r="F428" s="7"/>
      <c r="P428" s="7"/>
      <c r="Q428" s="7"/>
    </row>
    <row r="429" spans="5:17" x14ac:dyDescent="0.2">
      <c r="E429" s="7"/>
      <c r="F429" s="7"/>
      <c r="P429" s="7"/>
      <c r="Q429" s="7"/>
    </row>
    <row r="430" spans="5:17" x14ac:dyDescent="0.2">
      <c r="E430" s="7"/>
      <c r="F430" s="7"/>
      <c r="P430" s="7"/>
      <c r="Q430" s="7"/>
    </row>
    <row r="431" spans="5:17" x14ac:dyDescent="0.2">
      <c r="E431" s="7"/>
      <c r="F431" s="7"/>
      <c r="P431" s="7"/>
      <c r="Q431" s="7"/>
    </row>
    <row r="432" spans="5:17" x14ac:dyDescent="0.2">
      <c r="E432" s="7"/>
      <c r="F432" s="7"/>
      <c r="P432" s="7"/>
      <c r="Q432" s="7"/>
    </row>
    <row r="433" spans="5:17" x14ac:dyDescent="0.2">
      <c r="E433" s="7"/>
      <c r="F433" s="7"/>
      <c r="P433" s="7"/>
      <c r="Q433" s="7"/>
    </row>
    <row r="434" spans="5:17" x14ac:dyDescent="0.2">
      <c r="E434" s="7"/>
      <c r="F434" s="7"/>
      <c r="P434" s="7"/>
      <c r="Q434" s="7"/>
    </row>
    <row r="435" spans="5:17" x14ac:dyDescent="0.2">
      <c r="E435" s="7"/>
      <c r="F435" s="7"/>
      <c r="P435" s="7"/>
      <c r="Q435" s="7"/>
    </row>
    <row r="436" spans="5:17" x14ac:dyDescent="0.2">
      <c r="E436" s="7"/>
      <c r="F436" s="7"/>
      <c r="P436" s="7"/>
      <c r="Q436" s="7"/>
    </row>
    <row r="437" spans="5:17" x14ac:dyDescent="0.2">
      <c r="E437" s="7"/>
      <c r="F437" s="7"/>
      <c r="P437" s="7"/>
      <c r="Q437" s="7"/>
    </row>
    <row r="438" spans="5:17" x14ac:dyDescent="0.2">
      <c r="E438" s="7"/>
      <c r="F438" s="7"/>
      <c r="P438" s="7"/>
      <c r="Q438" s="7"/>
    </row>
    <row r="439" spans="5:17" x14ac:dyDescent="0.2">
      <c r="E439" s="7"/>
      <c r="F439" s="7"/>
      <c r="P439" s="7"/>
      <c r="Q439" s="7"/>
    </row>
    <row r="440" spans="5:17" x14ac:dyDescent="0.2">
      <c r="E440" s="7"/>
      <c r="F440" s="7"/>
      <c r="P440" s="7"/>
      <c r="Q440" s="7"/>
    </row>
    <row r="441" spans="5:17" x14ac:dyDescent="0.2">
      <c r="E441" s="7"/>
      <c r="F441" s="7"/>
      <c r="P441" s="7"/>
      <c r="Q441" s="7"/>
    </row>
    <row r="442" spans="5:17" x14ac:dyDescent="0.2">
      <c r="E442" s="7"/>
      <c r="F442" s="7"/>
      <c r="P442" s="7"/>
      <c r="Q442" s="7"/>
    </row>
    <row r="443" spans="5:17" x14ac:dyDescent="0.2">
      <c r="E443" s="7"/>
      <c r="F443" s="7"/>
      <c r="P443" s="7"/>
      <c r="Q443" s="7"/>
    </row>
    <row r="444" spans="5:17" x14ac:dyDescent="0.2">
      <c r="E444" s="7"/>
      <c r="F444" s="7"/>
      <c r="P444" s="7"/>
      <c r="Q444" s="7"/>
    </row>
    <row r="445" spans="5:17" x14ac:dyDescent="0.2">
      <c r="E445" s="7"/>
      <c r="F445" s="7"/>
      <c r="P445" s="7"/>
      <c r="Q445" s="7"/>
    </row>
    <row r="446" spans="5:17" x14ac:dyDescent="0.2">
      <c r="E446" s="7"/>
      <c r="F446" s="7"/>
      <c r="P446" s="7"/>
      <c r="Q446" s="7"/>
    </row>
    <row r="447" spans="5:17" x14ac:dyDescent="0.2">
      <c r="E447" s="7"/>
      <c r="F447" s="7"/>
      <c r="P447" s="7"/>
      <c r="Q447" s="7"/>
    </row>
    <row r="448" spans="5:17" x14ac:dyDescent="0.2">
      <c r="E448" s="7"/>
      <c r="F448" s="7"/>
      <c r="P448" s="7"/>
      <c r="Q448" s="7"/>
    </row>
    <row r="449" spans="5:17" x14ac:dyDescent="0.2">
      <c r="E449" s="7"/>
      <c r="F449" s="7"/>
      <c r="P449" s="7"/>
      <c r="Q449" s="7"/>
    </row>
    <row r="450" spans="5:17" x14ac:dyDescent="0.2">
      <c r="E450" s="7"/>
      <c r="F450" s="7"/>
      <c r="P450" s="7"/>
      <c r="Q450" s="7"/>
    </row>
    <row r="451" spans="5:17" x14ac:dyDescent="0.2">
      <c r="E451" s="7"/>
      <c r="F451" s="7"/>
      <c r="P451" s="7"/>
      <c r="Q451" s="7"/>
    </row>
    <row r="452" spans="5:17" x14ac:dyDescent="0.2">
      <c r="E452" s="7"/>
      <c r="F452" s="7"/>
      <c r="P452" s="7"/>
      <c r="Q452" s="7"/>
    </row>
    <row r="453" spans="5:17" x14ac:dyDescent="0.2">
      <c r="E453" s="7"/>
      <c r="F453" s="7"/>
      <c r="P453" s="7"/>
      <c r="Q453" s="7"/>
    </row>
    <row r="454" spans="5:17" x14ac:dyDescent="0.2">
      <c r="E454" s="7"/>
      <c r="F454" s="7"/>
      <c r="P454" s="7"/>
      <c r="Q454" s="7"/>
    </row>
    <row r="455" spans="5:17" x14ac:dyDescent="0.2">
      <c r="E455" s="7"/>
      <c r="F455" s="7"/>
      <c r="P455" s="7"/>
      <c r="Q455" s="7"/>
    </row>
    <row r="456" spans="5:17" x14ac:dyDescent="0.2">
      <c r="E456" s="7"/>
      <c r="F456" s="7"/>
      <c r="P456" s="7"/>
      <c r="Q456" s="7"/>
    </row>
    <row r="457" spans="5:17" x14ac:dyDescent="0.2">
      <c r="E457" s="7"/>
      <c r="F457" s="7"/>
      <c r="P457" s="7"/>
      <c r="Q457" s="7"/>
    </row>
    <row r="458" spans="5:17" x14ac:dyDescent="0.2">
      <c r="E458" s="7"/>
      <c r="F458" s="7"/>
      <c r="P458" s="7"/>
      <c r="Q458" s="7"/>
    </row>
    <row r="459" spans="5:17" x14ac:dyDescent="0.2">
      <c r="E459" s="7"/>
      <c r="F459" s="7"/>
      <c r="P459" s="7"/>
      <c r="Q459" s="7"/>
    </row>
    <row r="460" spans="5:17" x14ac:dyDescent="0.2">
      <c r="E460" s="7"/>
      <c r="F460" s="7"/>
      <c r="P460" s="7"/>
      <c r="Q460" s="7"/>
    </row>
    <row r="461" spans="5:17" x14ac:dyDescent="0.2">
      <c r="E461" s="7"/>
      <c r="F461" s="7"/>
      <c r="P461" s="7"/>
      <c r="Q461" s="7"/>
    </row>
    <row r="462" spans="5:17" x14ac:dyDescent="0.2">
      <c r="E462" s="7"/>
      <c r="F462" s="7"/>
      <c r="P462" s="7"/>
      <c r="Q462" s="7"/>
    </row>
    <row r="463" spans="5:17" x14ac:dyDescent="0.2">
      <c r="E463" s="7"/>
      <c r="F463" s="7"/>
      <c r="P463" s="7"/>
      <c r="Q463" s="7"/>
    </row>
    <row r="464" spans="5:17" x14ac:dyDescent="0.2">
      <c r="E464" s="7"/>
      <c r="F464" s="7"/>
      <c r="P464" s="7"/>
      <c r="Q464" s="7"/>
    </row>
    <row r="465" spans="5:17" x14ac:dyDescent="0.2">
      <c r="E465" s="7"/>
      <c r="F465" s="7"/>
      <c r="P465" s="7"/>
      <c r="Q465" s="7"/>
    </row>
    <row r="466" spans="5:17" x14ac:dyDescent="0.2">
      <c r="E466" s="7"/>
      <c r="F466" s="7"/>
      <c r="P466" s="7"/>
      <c r="Q466" s="7"/>
    </row>
    <row r="467" spans="5:17" x14ac:dyDescent="0.2">
      <c r="E467" s="7"/>
      <c r="F467" s="7"/>
      <c r="P467" s="7"/>
      <c r="Q467" s="7"/>
    </row>
    <row r="468" spans="5:17" x14ac:dyDescent="0.2">
      <c r="E468" s="7"/>
      <c r="F468" s="7"/>
      <c r="P468" s="7"/>
      <c r="Q468" s="7"/>
    </row>
    <row r="469" spans="5:17" x14ac:dyDescent="0.2">
      <c r="E469" s="7"/>
      <c r="F469" s="7"/>
      <c r="P469" s="7"/>
      <c r="Q469" s="7"/>
    </row>
    <row r="470" spans="5:17" x14ac:dyDescent="0.2">
      <c r="E470" s="7"/>
      <c r="F470" s="7"/>
      <c r="P470" s="7"/>
      <c r="Q470" s="7"/>
    </row>
    <row r="471" spans="5:17" x14ac:dyDescent="0.2">
      <c r="E471" s="7"/>
      <c r="F471" s="7"/>
      <c r="P471" s="7"/>
      <c r="Q471" s="7"/>
    </row>
    <row r="472" spans="5:17" x14ac:dyDescent="0.2">
      <c r="E472" s="7"/>
      <c r="F472" s="7"/>
      <c r="P472" s="7"/>
      <c r="Q472" s="7"/>
    </row>
    <row r="473" spans="5:17" x14ac:dyDescent="0.2">
      <c r="E473" s="7"/>
      <c r="F473" s="7"/>
      <c r="P473" s="7"/>
      <c r="Q473" s="7"/>
    </row>
    <row r="474" spans="5:17" x14ac:dyDescent="0.2">
      <c r="E474" s="7"/>
      <c r="F474" s="7"/>
      <c r="P474" s="7"/>
      <c r="Q474" s="7"/>
    </row>
    <row r="475" spans="5:17" x14ac:dyDescent="0.2">
      <c r="E475" s="7"/>
      <c r="F475" s="7"/>
      <c r="P475" s="7"/>
      <c r="Q475" s="7"/>
    </row>
    <row r="476" spans="5:17" x14ac:dyDescent="0.2">
      <c r="E476" s="7"/>
      <c r="F476" s="7"/>
      <c r="P476" s="7"/>
      <c r="Q476" s="7"/>
    </row>
    <row r="477" spans="5:17" x14ac:dyDescent="0.2">
      <c r="E477" s="7"/>
      <c r="F477" s="7"/>
      <c r="P477" s="7"/>
      <c r="Q477" s="7"/>
    </row>
    <row r="478" spans="5:17" x14ac:dyDescent="0.2">
      <c r="E478" s="7"/>
      <c r="F478" s="7"/>
      <c r="P478" s="7"/>
      <c r="Q478" s="7"/>
    </row>
    <row r="479" spans="5:17" x14ac:dyDescent="0.2">
      <c r="E479" s="7"/>
      <c r="F479" s="7"/>
      <c r="P479" s="7"/>
      <c r="Q479" s="7"/>
    </row>
    <row r="480" spans="5:17" x14ac:dyDescent="0.2">
      <c r="E480" s="7"/>
      <c r="F480" s="7"/>
      <c r="P480" s="7"/>
      <c r="Q480" s="7"/>
    </row>
    <row r="481" spans="5:17" x14ac:dyDescent="0.2">
      <c r="E481" s="7"/>
      <c r="F481" s="7"/>
      <c r="P481" s="7"/>
      <c r="Q481" s="7"/>
    </row>
    <row r="482" spans="5:17" x14ac:dyDescent="0.2">
      <c r="E482" s="7"/>
      <c r="F482" s="7"/>
      <c r="P482" s="7"/>
      <c r="Q482" s="7"/>
    </row>
    <row r="483" spans="5:17" x14ac:dyDescent="0.2">
      <c r="E483" s="7"/>
      <c r="F483" s="7"/>
      <c r="P483" s="7"/>
      <c r="Q483" s="7"/>
    </row>
    <row r="484" spans="5:17" x14ac:dyDescent="0.2">
      <c r="E484" s="7"/>
      <c r="F484" s="7"/>
      <c r="P484" s="7"/>
      <c r="Q484" s="7"/>
    </row>
    <row r="485" spans="5:17" x14ac:dyDescent="0.2">
      <c r="E485" s="7"/>
      <c r="F485" s="7"/>
      <c r="P485" s="7"/>
      <c r="Q485" s="7"/>
    </row>
    <row r="486" spans="5:17" x14ac:dyDescent="0.2">
      <c r="E486" s="7"/>
      <c r="F486" s="7"/>
      <c r="P486" s="7"/>
      <c r="Q486" s="7"/>
    </row>
    <row r="487" spans="5:17" x14ac:dyDescent="0.2">
      <c r="E487" s="7"/>
      <c r="F487" s="7"/>
      <c r="P487" s="7"/>
      <c r="Q487" s="7"/>
    </row>
    <row r="488" spans="5:17" x14ac:dyDescent="0.2">
      <c r="E488" s="7"/>
      <c r="F488" s="7"/>
      <c r="P488" s="7"/>
      <c r="Q488" s="7"/>
    </row>
    <row r="489" spans="5:17" x14ac:dyDescent="0.2">
      <c r="E489" s="7"/>
      <c r="F489" s="7"/>
      <c r="P489" s="7"/>
      <c r="Q489" s="7"/>
    </row>
    <row r="490" spans="5:17" x14ac:dyDescent="0.2">
      <c r="E490" s="7"/>
      <c r="F490" s="7"/>
      <c r="P490" s="7"/>
      <c r="Q490" s="7"/>
    </row>
    <row r="491" spans="5:17" x14ac:dyDescent="0.2">
      <c r="E491" s="7"/>
      <c r="F491" s="7"/>
      <c r="P491" s="7"/>
      <c r="Q491" s="7"/>
    </row>
    <row r="492" spans="5:17" x14ac:dyDescent="0.2">
      <c r="E492" s="7"/>
      <c r="F492" s="7"/>
      <c r="P492" s="7"/>
      <c r="Q492" s="7"/>
    </row>
    <row r="493" spans="5:17" x14ac:dyDescent="0.2">
      <c r="E493" s="7"/>
      <c r="F493" s="7"/>
      <c r="P493" s="7"/>
      <c r="Q493" s="7"/>
    </row>
    <row r="494" spans="5:17" x14ac:dyDescent="0.2">
      <c r="E494" s="7"/>
      <c r="F494" s="7"/>
      <c r="P494" s="7"/>
      <c r="Q494" s="7"/>
    </row>
    <row r="495" spans="5:17" x14ac:dyDescent="0.2">
      <c r="E495" s="7"/>
      <c r="F495" s="7"/>
      <c r="P495" s="7"/>
      <c r="Q495" s="7"/>
    </row>
    <row r="496" spans="5:17" x14ac:dyDescent="0.2">
      <c r="E496" s="7"/>
      <c r="F496" s="7"/>
      <c r="P496" s="7"/>
      <c r="Q496" s="7"/>
    </row>
    <row r="497" spans="5:17" x14ac:dyDescent="0.2">
      <c r="E497" s="7"/>
      <c r="F497" s="7"/>
      <c r="P497" s="7"/>
      <c r="Q497" s="7"/>
    </row>
    <row r="498" spans="5:17" x14ac:dyDescent="0.2">
      <c r="E498" s="7"/>
      <c r="F498" s="7"/>
      <c r="P498" s="7"/>
      <c r="Q498" s="7"/>
    </row>
    <row r="499" spans="5:17" x14ac:dyDescent="0.2">
      <c r="E499" s="7"/>
      <c r="F499" s="7"/>
      <c r="P499" s="7"/>
      <c r="Q499" s="7"/>
    </row>
    <row r="500" spans="5:17" x14ac:dyDescent="0.2">
      <c r="E500" s="7"/>
      <c r="F500" s="7"/>
      <c r="P500" s="7"/>
      <c r="Q500" s="7"/>
    </row>
    <row r="501" spans="5:17" x14ac:dyDescent="0.2">
      <c r="E501" s="7"/>
      <c r="F501" s="7"/>
      <c r="P501" s="7"/>
      <c r="Q501" s="7"/>
    </row>
    <row r="502" spans="5:17" x14ac:dyDescent="0.2">
      <c r="E502" s="7"/>
      <c r="F502" s="7"/>
      <c r="P502" s="7"/>
      <c r="Q502" s="7"/>
    </row>
    <row r="503" spans="5:17" x14ac:dyDescent="0.2">
      <c r="E503" s="7"/>
      <c r="F503" s="7"/>
      <c r="P503" s="7"/>
      <c r="Q503" s="7"/>
    </row>
    <row r="504" spans="5:17" x14ac:dyDescent="0.2">
      <c r="E504" s="7"/>
      <c r="F504" s="7"/>
      <c r="P504" s="7"/>
      <c r="Q504" s="7"/>
    </row>
    <row r="505" spans="5:17" x14ac:dyDescent="0.2">
      <c r="E505" s="7"/>
      <c r="F505" s="7"/>
      <c r="P505" s="7"/>
      <c r="Q505" s="7"/>
    </row>
    <row r="506" spans="5:17" x14ac:dyDescent="0.2">
      <c r="E506" s="7"/>
      <c r="F506" s="7"/>
      <c r="P506" s="7"/>
      <c r="Q506" s="7"/>
    </row>
    <row r="507" spans="5:17" x14ac:dyDescent="0.2">
      <c r="E507" s="7"/>
      <c r="F507" s="7"/>
      <c r="P507" s="7"/>
      <c r="Q507" s="7"/>
    </row>
    <row r="508" spans="5:17" x14ac:dyDescent="0.2">
      <c r="E508" s="7"/>
      <c r="F508" s="7"/>
      <c r="P508" s="7"/>
      <c r="Q508" s="7"/>
    </row>
    <row r="509" spans="5:17" x14ac:dyDescent="0.2">
      <c r="E509" s="7"/>
      <c r="F509" s="7"/>
      <c r="P509" s="7"/>
      <c r="Q509" s="7"/>
    </row>
    <row r="510" spans="5:17" x14ac:dyDescent="0.2">
      <c r="E510" s="7"/>
      <c r="F510" s="7"/>
      <c r="P510" s="7"/>
      <c r="Q510" s="7"/>
    </row>
    <row r="511" spans="5:17" x14ac:dyDescent="0.2">
      <c r="E511" s="7"/>
      <c r="F511" s="7"/>
      <c r="P511" s="7"/>
      <c r="Q511" s="7"/>
    </row>
    <row r="512" spans="5:17" x14ac:dyDescent="0.2">
      <c r="E512" s="7"/>
      <c r="F512" s="7"/>
      <c r="P512" s="7"/>
      <c r="Q512" s="7"/>
    </row>
    <row r="513" spans="5:17" x14ac:dyDescent="0.2">
      <c r="E513" s="7"/>
      <c r="F513" s="7"/>
      <c r="P513" s="7"/>
      <c r="Q513" s="7"/>
    </row>
    <row r="514" spans="5:17" x14ac:dyDescent="0.2">
      <c r="E514" s="7"/>
      <c r="F514" s="7"/>
      <c r="P514" s="7"/>
      <c r="Q514" s="7"/>
    </row>
    <row r="515" spans="5:17" x14ac:dyDescent="0.2">
      <c r="E515" s="7"/>
      <c r="F515" s="7"/>
      <c r="P515" s="7"/>
      <c r="Q515" s="7"/>
    </row>
    <row r="516" spans="5:17" x14ac:dyDescent="0.2">
      <c r="E516" s="7"/>
      <c r="F516" s="7"/>
      <c r="P516" s="7"/>
      <c r="Q516" s="7"/>
    </row>
    <row r="517" spans="5:17" x14ac:dyDescent="0.2">
      <c r="E517" s="7"/>
      <c r="F517" s="7"/>
      <c r="P517" s="7"/>
      <c r="Q517" s="7"/>
    </row>
    <row r="518" spans="5:17" x14ac:dyDescent="0.2">
      <c r="E518" s="7"/>
      <c r="F518" s="7"/>
      <c r="P518" s="7"/>
      <c r="Q518" s="7"/>
    </row>
    <row r="519" spans="5:17" x14ac:dyDescent="0.2">
      <c r="E519" s="7"/>
      <c r="F519" s="7"/>
      <c r="P519" s="7"/>
      <c r="Q519" s="7"/>
    </row>
    <row r="520" spans="5:17" x14ac:dyDescent="0.2">
      <c r="E520" s="7"/>
      <c r="F520" s="7"/>
      <c r="P520" s="7"/>
      <c r="Q520" s="7"/>
    </row>
    <row r="521" spans="5:17" x14ac:dyDescent="0.2">
      <c r="E521" s="7"/>
      <c r="F521" s="7"/>
      <c r="P521" s="7"/>
      <c r="Q521" s="7"/>
    </row>
    <row r="522" spans="5:17" x14ac:dyDescent="0.2">
      <c r="E522" s="7"/>
      <c r="F522" s="7"/>
      <c r="P522" s="7"/>
      <c r="Q522" s="7"/>
    </row>
    <row r="523" spans="5:17" x14ac:dyDescent="0.2">
      <c r="E523" s="7"/>
      <c r="F523" s="7"/>
      <c r="P523" s="7"/>
      <c r="Q523" s="7"/>
    </row>
    <row r="524" spans="5:17" x14ac:dyDescent="0.2">
      <c r="E524" s="7"/>
      <c r="F524" s="7"/>
      <c r="P524" s="7"/>
      <c r="Q524" s="7"/>
    </row>
    <row r="525" spans="5:17" x14ac:dyDescent="0.2">
      <c r="E525" s="7"/>
      <c r="F525" s="7"/>
      <c r="P525" s="7"/>
      <c r="Q525" s="7"/>
    </row>
    <row r="526" spans="5:17" x14ac:dyDescent="0.2">
      <c r="E526" s="7"/>
      <c r="F526" s="7"/>
      <c r="P526" s="7"/>
      <c r="Q526" s="7"/>
    </row>
    <row r="527" spans="5:17" x14ac:dyDescent="0.2">
      <c r="E527" s="7"/>
      <c r="F527" s="7"/>
      <c r="P527" s="7"/>
      <c r="Q527" s="7"/>
    </row>
    <row r="528" spans="5:17" x14ac:dyDescent="0.2">
      <c r="E528" s="7"/>
      <c r="F528" s="7"/>
      <c r="P528" s="7"/>
      <c r="Q528" s="7"/>
    </row>
    <row r="529" spans="5:17" x14ac:dyDescent="0.2">
      <c r="E529" s="7"/>
      <c r="F529" s="7"/>
      <c r="P529" s="7"/>
      <c r="Q529" s="7"/>
    </row>
    <row r="530" spans="5:17" x14ac:dyDescent="0.2">
      <c r="E530" s="7"/>
      <c r="F530" s="7"/>
      <c r="P530" s="7"/>
      <c r="Q530" s="7"/>
    </row>
    <row r="531" spans="5:17" x14ac:dyDescent="0.2">
      <c r="E531" s="7"/>
      <c r="F531" s="7"/>
      <c r="P531" s="7"/>
      <c r="Q531" s="7"/>
    </row>
    <row r="532" spans="5:17" x14ac:dyDescent="0.2">
      <c r="E532" s="7"/>
      <c r="F532" s="7"/>
      <c r="P532" s="7"/>
      <c r="Q532" s="7"/>
    </row>
    <row r="533" spans="5:17" x14ac:dyDescent="0.2">
      <c r="E533" s="7"/>
      <c r="F533" s="7"/>
      <c r="P533" s="7"/>
      <c r="Q533" s="7"/>
    </row>
    <row r="534" spans="5:17" x14ac:dyDescent="0.2">
      <c r="E534" s="7"/>
      <c r="F534" s="7"/>
      <c r="P534" s="7"/>
      <c r="Q534" s="7"/>
    </row>
    <row r="535" spans="5:17" x14ac:dyDescent="0.2">
      <c r="E535" s="7"/>
      <c r="F535" s="7"/>
      <c r="P535" s="7"/>
      <c r="Q535" s="7"/>
    </row>
    <row r="536" spans="5:17" x14ac:dyDescent="0.2">
      <c r="E536" s="7"/>
      <c r="F536" s="7"/>
      <c r="P536" s="7"/>
      <c r="Q536" s="7"/>
    </row>
    <row r="537" spans="5:17" x14ac:dyDescent="0.2">
      <c r="E537" s="7"/>
      <c r="F537" s="7"/>
      <c r="P537" s="7"/>
      <c r="Q537" s="7"/>
    </row>
    <row r="538" spans="5:17" x14ac:dyDescent="0.2">
      <c r="E538" s="7"/>
      <c r="F538" s="7"/>
      <c r="P538" s="7"/>
      <c r="Q538" s="7"/>
    </row>
    <row r="539" spans="5:17" x14ac:dyDescent="0.2">
      <c r="E539" s="7"/>
      <c r="F539" s="7"/>
      <c r="P539" s="7"/>
      <c r="Q539" s="7"/>
    </row>
    <row r="540" spans="5:17" x14ac:dyDescent="0.2">
      <c r="E540" s="7"/>
      <c r="F540" s="7"/>
      <c r="P540" s="7"/>
      <c r="Q540" s="7"/>
    </row>
    <row r="541" spans="5:17" x14ac:dyDescent="0.2">
      <c r="E541" s="7"/>
      <c r="F541" s="7"/>
      <c r="P541" s="7"/>
      <c r="Q541" s="7"/>
    </row>
    <row r="542" spans="5:17" x14ac:dyDescent="0.2">
      <c r="E542" s="7"/>
      <c r="F542" s="7"/>
      <c r="P542" s="7"/>
      <c r="Q542" s="7"/>
    </row>
    <row r="543" spans="5:17" x14ac:dyDescent="0.2">
      <c r="E543" s="7"/>
      <c r="F543" s="7"/>
      <c r="P543" s="7"/>
      <c r="Q543" s="7"/>
    </row>
    <row r="544" spans="5:17" x14ac:dyDescent="0.2">
      <c r="E544" s="7"/>
      <c r="F544" s="7"/>
      <c r="P544" s="7"/>
      <c r="Q544" s="7"/>
    </row>
    <row r="545" spans="5:17" x14ac:dyDescent="0.2">
      <c r="E545" s="7"/>
      <c r="F545" s="7"/>
      <c r="P545" s="7"/>
      <c r="Q545" s="7"/>
    </row>
    <row r="546" spans="5:17" x14ac:dyDescent="0.2">
      <c r="E546" s="7"/>
      <c r="F546" s="7"/>
      <c r="P546" s="7"/>
      <c r="Q546" s="7"/>
    </row>
    <row r="547" spans="5:17" x14ac:dyDescent="0.2">
      <c r="E547" s="7"/>
      <c r="F547" s="7"/>
      <c r="P547" s="7"/>
      <c r="Q547" s="7"/>
    </row>
    <row r="548" spans="5:17" x14ac:dyDescent="0.2">
      <c r="E548" s="7"/>
      <c r="F548" s="7"/>
      <c r="P548" s="7"/>
      <c r="Q548" s="7"/>
    </row>
    <row r="549" spans="5:17" x14ac:dyDescent="0.2">
      <c r="E549" s="7"/>
      <c r="F549" s="7"/>
      <c r="P549" s="7"/>
      <c r="Q549" s="7"/>
    </row>
    <row r="550" spans="5:17" x14ac:dyDescent="0.2">
      <c r="E550" s="7"/>
      <c r="F550" s="7"/>
      <c r="P550" s="7"/>
      <c r="Q550" s="7"/>
    </row>
    <row r="551" spans="5:17" x14ac:dyDescent="0.2">
      <c r="E551" s="7"/>
      <c r="F551" s="7"/>
      <c r="P551" s="7"/>
      <c r="Q551" s="7"/>
    </row>
    <row r="552" spans="5:17" x14ac:dyDescent="0.2">
      <c r="E552" s="7"/>
      <c r="F552" s="7"/>
      <c r="P552" s="7"/>
      <c r="Q552" s="7"/>
    </row>
    <row r="553" spans="5:17" x14ac:dyDescent="0.2">
      <c r="E553" s="7"/>
      <c r="F553" s="7"/>
      <c r="P553" s="7"/>
      <c r="Q553" s="7"/>
    </row>
    <row r="554" spans="5:17" x14ac:dyDescent="0.2">
      <c r="E554" s="7"/>
      <c r="F554" s="7"/>
      <c r="P554" s="7"/>
      <c r="Q554" s="7"/>
    </row>
    <row r="555" spans="5:17" x14ac:dyDescent="0.2">
      <c r="E555" s="7"/>
      <c r="F555" s="7"/>
      <c r="P555" s="7"/>
      <c r="Q555" s="7"/>
    </row>
    <row r="556" spans="5:17" x14ac:dyDescent="0.2">
      <c r="E556" s="7"/>
      <c r="F556" s="7"/>
      <c r="P556" s="7"/>
      <c r="Q556" s="7"/>
    </row>
    <row r="557" spans="5:17" x14ac:dyDescent="0.2">
      <c r="E557" s="7"/>
      <c r="F557" s="7"/>
      <c r="P557" s="7"/>
      <c r="Q557" s="7"/>
    </row>
    <row r="558" spans="5:17" x14ac:dyDescent="0.2">
      <c r="E558" s="7"/>
      <c r="F558" s="7"/>
      <c r="P558" s="7"/>
      <c r="Q558" s="7"/>
    </row>
    <row r="559" spans="5:17" x14ac:dyDescent="0.2">
      <c r="E559" s="7"/>
      <c r="F559" s="7"/>
      <c r="P559" s="7"/>
      <c r="Q559" s="7"/>
    </row>
    <row r="560" spans="5:17" x14ac:dyDescent="0.2">
      <c r="E560" s="7"/>
      <c r="F560" s="7"/>
      <c r="P560" s="7"/>
      <c r="Q560" s="7"/>
    </row>
    <row r="561" spans="5:17" x14ac:dyDescent="0.2">
      <c r="E561" s="7"/>
      <c r="F561" s="7"/>
      <c r="P561" s="7"/>
      <c r="Q561" s="7"/>
    </row>
    <row r="562" spans="5:17" x14ac:dyDescent="0.2">
      <c r="E562" s="7"/>
      <c r="F562" s="7"/>
      <c r="P562" s="7"/>
      <c r="Q562" s="7"/>
    </row>
    <row r="563" spans="5:17" x14ac:dyDescent="0.2">
      <c r="E563" s="7"/>
      <c r="F563" s="7"/>
      <c r="P563" s="7"/>
      <c r="Q563" s="7"/>
    </row>
    <row r="564" spans="5:17" x14ac:dyDescent="0.2">
      <c r="E564" s="7"/>
      <c r="F564" s="7"/>
      <c r="P564" s="7"/>
      <c r="Q564" s="7"/>
    </row>
    <row r="565" spans="5:17" x14ac:dyDescent="0.2">
      <c r="E565" s="7"/>
      <c r="F565" s="7"/>
      <c r="P565" s="7"/>
      <c r="Q565" s="7"/>
    </row>
    <row r="566" spans="5:17" x14ac:dyDescent="0.2">
      <c r="E566" s="7"/>
      <c r="F566" s="7"/>
      <c r="P566" s="7"/>
      <c r="Q566" s="7"/>
    </row>
    <row r="567" spans="5:17" x14ac:dyDescent="0.2">
      <c r="E567" s="7"/>
      <c r="F567" s="7"/>
      <c r="P567" s="7"/>
      <c r="Q567" s="7"/>
    </row>
    <row r="568" spans="5:17" x14ac:dyDescent="0.2">
      <c r="E568" s="7"/>
      <c r="F568" s="7"/>
      <c r="P568" s="7"/>
      <c r="Q568" s="7"/>
    </row>
    <row r="569" spans="5:17" x14ac:dyDescent="0.2">
      <c r="E569" s="7"/>
      <c r="F569" s="7"/>
      <c r="P569" s="7"/>
      <c r="Q569" s="7"/>
    </row>
    <row r="570" spans="5:17" x14ac:dyDescent="0.2">
      <c r="E570" s="7"/>
      <c r="F570" s="7"/>
      <c r="P570" s="7"/>
      <c r="Q570" s="7"/>
    </row>
    <row r="571" spans="5:17" x14ac:dyDescent="0.2">
      <c r="E571" s="7"/>
      <c r="F571" s="7"/>
      <c r="P571" s="7"/>
      <c r="Q571" s="7"/>
    </row>
    <row r="572" spans="5:17" x14ac:dyDescent="0.2">
      <c r="E572" s="7"/>
      <c r="F572" s="7"/>
      <c r="P572" s="7"/>
      <c r="Q572" s="7"/>
    </row>
    <row r="573" spans="5:17" x14ac:dyDescent="0.2">
      <c r="E573" s="7"/>
      <c r="F573" s="7"/>
      <c r="P573" s="7"/>
      <c r="Q573" s="7"/>
    </row>
    <row r="574" spans="5:17" x14ac:dyDescent="0.2">
      <c r="E574" s="7"/>
      <c r="F574" s="7"/>
      <c r="P574" s="7"/>
      <c r="Q574" s="7"/>
    </row>
    <row r="575" spans="5:17" x14ac:dyDescent="0.2">
      <c r="E575" s="7"/>
      <c r="F575" s="7"/>
      <c r="P575" s="7"/>
      <c r="Q575" s="7"/>
    </row>
    <row r="576" spans="5:17" x14ac:dyDescent="0.2">
      <c r="E576" s="7"/>
      <c r="F576" s="7"/>
      <c r="P576" s="7"/>
      <c r="Q576" s="7"/>
    </row>
    <row r="577" spans="5:17" x14ac:dyDescent="0.2">
      <c r="E577" s="7"/>
      <c r="F577" s="7"/>
      <c r="P577" s="7"/>
      <c r="Q577" s="7"/>
    </row>
    <row r="578" spans="5:17" x14ac:dyDescent="0.2">
      <c r="E578" s="7"/>
      <c r="F578" s="7"/>
      <c r="P578" s="7"/>
      <c r="Q578" s="7"/>
    </row>
    <row r="579" spans="5:17" x14ac:dyDescent="0.2">
      <c r="E579" s="7"/>
      <c r="F579" s="7"/>
      <c r="P579" s="7"/>
      <c r="Q579" s="7"/>
    </row>
    <row r="580" spans="5:17" x14ac:dyDescent="0.2">
      <c r="E580" s="7"/>
      <c r="F580" s="7"/>
      <c r="P580" s="7"/>
      <c r="Q580" s="7"/>
    </row>
    <row r="581" spans="5:17" x14ac:dyDescent="0.2">
      <c r="E581" s="7"/>
      <c r="F581" s="7"/>
      <c r="P581" s="7"/>
      <c r="Q581" s="7"/>
    </row>
    <row r="582" spans="5:17" x14ac:dyDescent="0.2">
      <c r="E582" s="7"/>
      <c r="F582" s="7"/>
      <c r="P582" s="7"/>
      <c r="Q582" s="7"/>
    </row>
    <row r="583" spans="5:17" x14ac:dyDescent="0.2">
      <c r="E583" s="7"/>
      <c r="F583" s="7"/>
      <c r="P583" s="7"/>
      <c r="Q583" s="7"/>
    </row>
    <row r="584" spans="5:17" x14ac:dyDescent="0.2">
      <c r="E584" s="7"/>
      <c r="F584" s="7"/>
      <c r="P584" s="7"/>
      <c r="Q584" s="7"/>
    </row>
    <row r="585" spans="5:17" x14ac:dyDescent="0.2">
      <c r="E585" s="7"/>
      <c r="F585" s="7"/>
      <c r="P585" s="7"/>
      <c r="Q585" s="7"/>
    </row>
    <row r="586" spans="5:17" x14ac:dyDescent="0.2">
      <c r="E586" s="7"/>
      <c r="F586" s="7"/>
      <c r="P586" s="7"/>
      <c r="Q586" s="7"/>
    </row>
    <row r="587" spans="5:17" x14ac:dyDescent="0.2">
      <c r="E587" s="7"/>
      <c r="F587" s="7"/>
      <c r="P587" s="7"/>
      <c r="Q587" s="7"/>
    </row>
    <row r="588" spans="5:17" x14ac:dyDescent="0.2">
      <c r="E588" s="7"/>
      <c r="F588" s="7"/>
      <c r="P588" s="7"/>
      <c r="Q588" s="7"/>
    </row>
    <row r="589" spans="5:17" x14ac:dyDescent="0.2">
      <c r="E589" s="7"/>
      <c r="F589" s="7"/>
      <c r="P589" s="7"/>
      <c r="Q589" s="7"/>
    </row>
    <row r="590" spans="5:17" x14ac:dyDescent="0.2">
      <c r="E590" s="7"/>
      <c r="F590" s="7"/>
      <c r="P590" s="7"/>
      <c r="Q590" s="7"/>
    </row>
    <row r="591" spans="5:17" x14ac:dyDescent="0.2">
      <c r="E591" s="7"/>
      <c r="F591" s="7"/>
      <c r="P591" s="7"/>
      <c r="Q591" s="7"/>
    </row>
    <row r="592" spans="5:17" x14ac:dyDescent="0.2">
      <c r="E592" s="7"/>
      <c r="F592" s="7"/>
      <c r="P592" s="7"/>
      <c r="Q592" s="7"/>
    </row>
    <row r="593" spans="5:17" x14ac:dyDescent="0.2">
      <c r="E593" s="7"/>
      <c r="F593" s="7"/>
      <c r="P593" s="7"/>
      <c r="Q593" s="7"/>
    </row>
    <row r="594" spans="5:17" x14ac:dyDescent="0.2">
      <c r="E594" s="7"/>
      <c r="F594" s="7"/>
      <c r="P594" s="7"/>
      <c r="Q594" s="7"/>
    </row>
    <row r="595" spans="5:17" x14ac:dyDescent="0.2">
      <c r="E595" s="7"/>
      <c r="F595" s="7"/>
      <c r="P595" s="7"/>
      <c r="Q595" s="7"/>
    </row>
    <row r="596" spans="5:17" x14ac:dyDescent="0.2">
      <c r="E596" s="7"/>
      <c r="F596" s="7"/>
      <c r="P596" s="7"/>
      <c r="Q596" s="7"/>
    </row>
    <row r="597" spans="5:17" x14ac:dyDescent="0.2">
      <c r="E597" s="7"/>
      <c r="F597" s="7"/>
      <c r="P597" s="7"/>
      <c r="Q597" s="7"/>
    </row>
    <row r="598" spans="5:17" x14ac:dyDescent="0.2">
      <c r="E598" s="7"/>
      <c r="F598" s="7"/>
      <c r="P598" s="7"/>
      <c r="Q598" s="7"/>
    </row>
    <row r="599" spans="5:17" x14ac:dyDescent="0.2">
      <c r="E599" s="7"/>
      <c r="F599" s="7"/>
      <c r="P599" s="7"/>
      <c r="Q599" s="7"/>
    </row>
    <row r="600" spans="5:17" x14ac:dyDescent="0.2">
      <c r="E600" s="7"/>
      <c r="F600" s="7"/>
      <c r="P600" s="7"/>
      <c r="Q600" s="7"/>
    </row>
    <row r="601" spans="5:17" x14ac:dyDescent="0.2">
      <c r="E601" s="7"/>
      <c r="F601" s="7"/>
      <c r="P601" s="7"/>
      <c r="Q601" s="7"/>
    </row>
    <row r="602" spans="5:17" x14ac:dyDescent="0.2">
      <c r="E602" s="7"/>
      <c r="F602" s="7"/>
      <c r="P602" s="7"/>
      <c r="Q602" s="7"/>
    </row>
    <row r="603" spans="5:17" x14ac:dyDescent="0.2">
      <c r="E603" s="7"/>
      <c r="F603" s="7"/>
      <c r="P603" s="7"/>
      <c r="Q603" s="7"/>
    </row>
    <row r="604" spans="5:17" x14ac:dyDescent="0.2">
      <c r="E604" s="7"/>
      <c r="F604" s="7"/>
      <c r="P604" s="7"/>
      <c r="Q604" s="7"/>
    </row>
    <row r="605" spans="5:17" x14ac:dyDescent="0.2">
      <c r="E605" s="7"/>
      <c r="F605" s="7"/>
      <c r="P605" s="7"/>
      <c r="Q605" s="7"/>
    </row>
    <row r="606" spans="5:17" x14ac:dyDescent="0.2">
      <c r="E606" s="7"/>
      <c r="F606" s="7"/>
      <c r="P606" s="7"/>
      <c r="Q606" s="7"/>
    </row>
    <row r="607" spans="5:17" x14ac:dyDescent="0.2">
      <c r="E607" s="7"/>
      <c r="F607" s="7"/>
      <c r="P607" s="7"/>
      <c r="Q607" s="7"/>
    </row>
    <row r="608" spans="5:17" x14ac:dyDescent="0.2">
      <c r="E608" s="7"/>
      <c r="F608" s="7"/>
      <c r="P608" s="7"/>
      <c r="Q608" s="7"/>
    </row>
    <row r="609" spans="5:17" x14ac:dyDescent="0.2">
      <c r="E609" s="7"/>
      <c r="F609" s="7"/>
      <c r="P609" s="7"/>
      <c r="Q609" s="7"/>
    </row>
    <row r="610" spans="5:17" x14ac:dyDescent="0.2">
      <c r="E610" s="7"/>
      <c r="F610" s="7"/>
      <c r="P610" s="7"/>
      <c r="Q610" s="7"/>
    </row>
    <row r="611" spans="5:17" x14ac:dyDescent="0.2">
      <c r="E611" s="7"/>
      <c r="F611" s="7"/>
      <c r="P611" s="7"/>
      <c r="Q611" s="7"/>
    </row>
    <row r="612" spans="5:17" x14ac:dyDescent="0.2">
      <c r="E612" s="7"/>
      <c r="F612" s="7"/>
      <c r="P612" s="7"/>
      <c r="Q612" s="7"/>
    </row>
    <row r="613" spans="5:17" x14ac:dyDescent="0.2">
      <c r="E613" s="7"/>
      <c r="F613" s="7"/>
      <c r="P613" s="7"/>
      <c r="Q613" s="7"/>
    </row>
    <row r="614" spans="5:17" x14ac:dyDescent="0.2">
      <c r="E614" s="7"/>
      <c r="F614" s="7"/>
      <c r="P614" s="7"/>
      <c r="Q614" s="7"/>
    </row>
    <row r="615" spans="5:17" x14ac:dyDescent="0.2">
      <c r="E615" s="7"/>
      <c r="F615" s="7"/>
      <c r="P615" s="7"/>
      <c r="Q615" s="7"/>
    </row>
    <row r="616" spans="5:17" x14ac:dyDescent="0.2">
      <c r="E616" s="7"/>
      <c r="F616" s="7"/>
      <c r="P616" s="7"/>
      <c r="Q616" s="7"/>
    </row>
    <row r="617" spans="5:17" x14ac:dyDescent="0.2">
      <c r="E617" s="7"/>
      <c r="F617" s="7"/>
      <c r="P617" s="7"/>
      <c r="Q617" s="7"/>
    </row>
    <row r="618" spans="5:17" x14ac:dyDescent="0.2">
      <c r="E618" s="7"/>
      <c r="F618" s="7"/>
      <c r="P618" s="7"/>
      <c r="Q618" s="7"/>
    </row>
    <row r="619" spans="5:17" x14ac:dyDescent="0.2">
      <c r="E619" s="7"/>
      <c r="F619" s="7"/>
      <c r="P619" s="7"/>
      <c r="Q619" s="7"/>
    </row>
    <row r="620" spans="5:17" x14ac:dyDescent="0.2">
      <c r="E620" s="7"/>
      <c r="F620" s="7"/>
      <c r="P620" s="7"/>
      <c r="Q620" s="7"/>
    </row>
    <row r="621" spans="5:17" x14ac:dyDescent="0.2">
      <c r="E621" s="7"/>
      <c r="F621" s="7"/>
      <c r="P621" s="7"/>
      <c r="Q621" s="7"/>
    </row>
    <row r="622" spans="5:17" x14ac:dyDescent="0.2">
      <c r="E622" s="7"/>
      <c r="F622" s="7"/>
      <c r="P622" s="7"/>
      <c r="Q622" s="7"/>
    </row>
    <row r="623" spans="5:17" x14ac:dyDescent="0.2">
      <c r="E623" s="7"/>
      <c r="F623" s="7"/>
      <c r="P623" s="7"/>
      <c r="Q623" s="7"/>
    </row>
    <row r="624" spans="5:17" x14ac:dyDescent="0.2">
      <c r="E624" s="7"/>
      <c r="F624" s="7"/>
      <c r="P624" s="7"/>
      <c r="Q624" s="7"/>
    </row>
    <row r="625" spans="5:17" x14ac:dyDescent="0.2">
      <c r="E625" s="7"/>
      <c r="F625" s="7"/>
      <c r="P625" s="7"/>
      <c r="Q625" s="7"/>
    </row>
    <row r="626" spans="5:17" x14ac:dyDescent="0.2">
      <c r="E626" s="7"/>
      <c r="F626" s="7"/>
      <c r="P626" s="7"/>
      <c r="Q626" s="7"/>
    </row>
    <row r="627" spans="5:17" x14ac:dyDescent="0.2">
      <c r="E627" s="7"/>
      <c r="F627" s="7"/>
      <c r="P627" s="7"/>
      <c r="Q627" s="7"/>
    </row>
    <row r="628" spans="5:17" x14ac:dyDescent="0.2">
      <c r="E628" s="7"/>
      <c r="F628" s="7"/>
      <c r="P628" s="7"/>
      <c r="Q628" s="7"/>
    </row>
    <row r="629" spans="5:17" x14ac:dyDescent="0.2">
      <c r="E629" s="7"/>
      <c r="F629" s="7"/>
      <c r="P629" s="7"/>
      <c r="Q629" s="7"/>
    </row>
    <row r="630" spans="5:17" x14ac:dyDescent="0.2">
      <c r="E630" s="7"/>
      <c r="F630" s="7"/>
      <c r="P630" s="7"/>
      <c r="Q630" s="7"/>
    </row>
    <row r="631" spans="5:17" x14ac:dyDescent="0.2">
      <c r="E631" s="7"/>
      <c r="F631" s="7"/>
      <c r="P631" s="7"/>
      <c r="Q631" s="7"/>
    </row>
    <row r="632" spans="5:17" x14ac:dyDescent="0.2">
      <c r="E632" s="7"/>
      <c r="F632" s="7"/>
      <c r="P632" s="7"/>
      <c r="Q632" s="7"/>
    </row>
    <row r="633" spans="5:17" x14ac:dyDescent="0.2">
      <c r="E633" s="7"/>
      <c r="F633" s="7"/>
      <c r="P633" s="7"/>
      <c r="Q633" s="7"/>
    </row>
    <row r="634" spans="5:17" x14ac:dyDescent="0.2">
      <c r="E634" s="7"/>
      <c r="F634" s="7"/>
      <c r="P634" s="7"/>
      <c r="Q634" s="7"/>
    </row>
    <row r="635" spans="5:17" x14ac:dyDescent="0.2">
      <c r="E635" s="7"/>
      <c r="F635" s="7"/>
      <c r="P635" s="7"/>
      <c r="Q635" s="7"/>
    </row>
    <row r="636" spans="5:17" x14ac:dyDescent="0.2">
      <c r="E636" s="7"/>
      <c r="F636" s="7"/>
      <c r="P636" s="7"/>
      <c r="Q636" s="7"/>
    </row>
    <row r="637" spans="5:17" x14ac:dyDescent="0.2">
      <c r="E637" s="7"/>
      <c r="F637" s="7"/>
      <c r="P637" s="7"/>
      <c r="Q637" s="7"/>
    </row>
    <row r="638" spans="5:17" x14ac:dyDescent="0.2">
      <c r="E638" s="7"/>
      <c r="F638" s="7"/>
      <c r="P638" s="7"/>
      <c r="Q638" s="7"/>
    </row>
    <row r="639" spans="5:17" x14ac:dyDescent="0.2">
      <c r="E639" s="7"/>
      <c r="F639" s="7"/>
      <c r="P639" s="7"/>
      <c r="Q639" s="7"/>
    </row>
    <row r="640" spans="5:17" x14ac:dyDescent="0.2">
      <c r="E640" s="7"/>
      <c r="F640" s="7"/>
      <c r="P640" s="7"/>
      <c r="Q640" s="7"/>
    </row>
    <row r="641" spans="5:17" x14ac:dyDescent="0.2">
      <c r="E641" s="7"/>
      <c r="F641" s="7"/>
      <c r="P641" s="7"/>
      <c r="Q641" s="7"/>
    </row>
    <row r="642" spans="5:17" x14ac:dyDescent="0.2">
      <c r="E642" s="7"/>
      <c r="F642" s="7"/>
      <c r="P642" s="7"/>
      <c r="Q642" s="7"/>
    </row>
    <row r="643" spans="5:17" x14ac:dyDescent="0.2">
      <c r="E643" s="7"/>
      <c r="F643" s="7"/>
      <c r="P643" s="7"/>
      <c r="Q643" s="7"/>
    </row>
    <row r="644" spans="5:17" x14ac:dyDescent="0.2">
      <c r="E644" s="7"/>
      <c r="F644" s="7"/>
      <c r="P644" s="7"/>
      <c r="Q644" s="7"/>
    </row>
    <row r="645" spans="5:17" x14ac:dyDescent="0.2">
      <c r="E645" s="7"/>
      <c r="F645" s="7"/>
      <c r="P645" s="7"/>
      <c r="Q645" s="7"/>
    </row>
    <row r="646" spans="5:17" x14ac:dyDescent="0.2">
      <c r="E646" s="7"/>
      <c r="F646" s="7"/>
      <c r="P646" s="7"/>
      <c r="Q646" s="7"/>
    </row>
    <row r="647" spans="5:17" x14ac:dyDescent="0.2">
      <c r="E647" s="7"/>
      <c r="F647" s="7"/>
      <c r="P647" s="7"/>
      <c r="Q647" s="7"/>
    </row>
    <row r="648" spans="5:17" x14ac:dyDescent="0.2">
      <c r="E648" s="7"/>
      <c r="F648" s="7"/>
      <c r="P648" s="7"/>
      <c r="Q648" s="7"/>
    </row>
    <row r="649" spans="5:17" x14ac:dyDescent="0.2">
      <c r="E649" s="7"/>
      <c r="F649" s="7"/>
      <c r="P649" s="7"/>
      <c r="Q649" s="7"/>
    </row>
    <row r="650" spans="5:17" x14ac:dyDescent="0.2">
      <c r="E650" s="7"/>
      <c r="F650" s="7"/>
      <c r="P650" s="7"/>
      <c r="Q650" s="7"/>
    </row>
    <row r="651" spans="5:17" x14ac:dyDescent="0.2">
      <c r="E651" s="7"/>
      <c r="F651" s="7"/>
      <c r="P651" s="7"/>
      <c r="Q651" s="7"/>
    </row>
    <row r="652" spans="5:17" x14ac:dyDescent="0.2">
      <c r="E652" s="7"/>
      <c r="F652" s="7"/>
      <c r="P652" s="7"/>
      <c r="Q652" s="7"/>
    </row>
    <row r="653" spans="5:17" x14ac:dyDescent="0.2">
      <c r="E653" s="7"/>
      <c r="F653" s="7"/>
      <c r="P653" s="7"/>
      <c r="Q653" s="7"/>
    </row>
    <row r="654" spans="5:17" x14ac:dyDescent="0.2">
      <c r="E654" s="7"/>
      <c r="F654" s="7"/>
      <c r="P654" s="7"/>
      <c r="Q654" s="7"/>
    </row>
    <row r="655" spans="5:17" x14ac:dyDescent="0.2">
      <c r="E655" s="7"/>
      <c r="F655" s="7"/>
      <c r="P655" s="7"/>
      <c r="Q655" s="7"/>
    </row>
    <row r="656" spans="5:17" x14ac:dyDescent="0.2">
      <c r="E656" s="7"/>
      <c r="F656" s="7"/>
      <c r="P656" s="7"/>
      <c r="Q656" s="7"/>
    </row>
    <row r="657" spans="5:17" x14ac:dyDescent="0.2">
      <c r="E657" s="7"/>
      <c r="F657" s="7"/>
      <c r="P657" s="7"/>
      <c r="Q657" s="7"/>
    </row>
    <row r="658" spans="5:17" x14ac:dyDescent="0.2">
      <c r="E658" s="7"/>
      <c r="F658" s="7"/>
      <c r="P658" s="7"/>
      <c r="Q658" s="7"/>
    </row>
    <row r="659" spans="5:17" x14ac:dyDescent="0.2">
      <c r="E659" s="7"/>
      <c r="F659" s="7"/>
      <c r="P659" s="7"/>
      <c r="Q659" s="7"/>
    </row>
    <row r="660" spans="5:17" x14ac:dyDescent="0.2">
      <c r="E660" s="7"/>
      <c r="F660" s="7"/>
      <c r="P660" s="7"/>
      <c r="Q660" s="7"/>
    </row>
    <row r="661" spans="5:17" x14ac:dyDescent="0.2">
      <c r="E661" s="7"/>
      <c r="F661" s="7"/>
      <c r="P661" s="7"/>
      <c r="Q661" s="7"/>
    </row>
    <row r="662" spans="5:17" x14ac:dyDescent="0.2">
      <c r="E662" s="7"/>
      <c r="F662" s="7"/>
      <c r="P662" s="7"/>
      <c r="Q662" s="7"/>
    </row>
    <row r="663" spans="5:17" x14ac:dyDescent="0.2">
      <c r="E663" s="7"/>
      <c r="F663" s="7"/>
      <c r="P663" s="7"/>
      <c r="Q663" s="7"/>
    </row>
    <row r="664" spans="5:17" x14ac:dyDescent="0.2">
      <c r="E664" s="7"/>
      <c r="F664" s="7"/>
      <c r="P664" s="7"/>
      <c r="Q664" s="7"/>
    </row>
    <row r="665" spans="5:17" x14ac:dyDescent="0.2">
      <c r="E665" s="7"/>
      <c r="F665" s="7"/>
      <c r="P665" s="7"/>
      <c r="Q665" s="7"/>
    </row>
    <row r="666" spans="5:17" x14ac:dyDescent="0.2">
      <c r="E666" s="7"/>
      <c r="F666" s="7"/>
      <c r="P666" s="7"/>
      <c r="Q666" s="7"/>
    </row>
    <row r="667" spans="5:17" x14ac:dyDescent="0.2">
      <c r="E667" s="7"/>
      <c r="F667" s="7"/>
      <c r="P667" s="7"/>
      <c r="Q667" s="7"/>
    </row>
    <row r="668" spans="5:17" x14ac:dyDescent="0.2">
      <c r="E668" s="7"/>
      <c r="F668" s="7"/>
      <c r="P668" s="7"/>
      <c r="Q668" s="7"/>
    </row>
    <row r="669" spans="5:17" x14ac:dyDescent="0.2">
      <c r="E669" s="7"/>
      <c r="F669" s="7"/>
      <c r="P669" s="7"/>
      <c r="Q669" s="7"/>
    </row>
    <row r="670" spans="5:17" x14ac:dyDescent="0.2">
      <c r="E670" s="7"/>
      <c r="F670" s="7"/>
      <c r="P670" s="7"/>
      <c r="Q670" s="7"/>
    </row>
    <row r="671" spans="5:17" x14ac:dyDescent="0.2">
      <c r="E671" s="7"/>
      <c r="F671" s="7"/>
      <c r="P671" s="7"/>
      <c r="Q671" s="7"/>
    </row>
    <row r="672" spans="5:17" x14ac:dyDescent="0.2">
      <c r="E672" s="7"/>
      <c r="F672" s="7"/>
      <c r="P672" s="7"/>
      <c r="Q672" s="7"/>
    </row>
    <row r="673" spans="5:17" x14ac:dyDescent="0.2">
      <c r="E673" s="7"/>
      <c r="F673" s="7"/>
      <c r="P673" s="7"/>
      <c r="Q673" s="7"/>
    </row>
    <row r="674" spans="5:17" x14ac:dyDescent="0.2">
      <c r="E674" s="7"/>
      <c r="F674" s="7"/>
      <c r="P674" s="7"/>
      <c r="Q674" s="7"/>
    </row>
    <row r="675" spans="5:17" x14ac:dyDescent="0.2">
      <c r="E675" s="7"/>
      <c r="F675" s="7"/>
      <c r="P675" s="7"/>
      <c r="Q675" s="7"/>
    </row>
    <row r="676" spans="5:17" x14ac:dyDescent="0.2">
      <c r="E676" s="7"/>
      <c r="F676" s="7"/>
      <c r="P676" s="7"/>
      <c r="Q676" s="7"/>
    </row>
    <row r="677" spans="5:17" x14ac:dyDescent="0.2">
      <c r="E677" s="7"/>
      <c r="F677" s="7"/>
      <c r="P677" s="7"/>
      <c r="Q677" s="7"/>
    </row>
    <row r="678" spans="5:17" x14ac:dyDescent="0.2">
      <c r="E678" s="7"/>
      <c r="F678" s="7"/>
      <c r="P678" s="7"/>
      <c r="Q678" s="7"/>
    </row>
    <row r="679" spans="5:17" x14ac:dyDescent="0.2">
      <c r="E679" s="7"/>
      <c r="F679" s="7"/>
      <c r="P679" s="7"/>
      <c r="Q679" s="7"/>
    </row>
    <row r="680" spans="5:17" x14ac:dyDescent="0.2">
      <c r="E680" s="7"/>
      <c r="F680" s="7"/>
      <c r="P680" s="7"/>
      <c r="Q680" s="7"/>
    </row>
    <row r="681" spans="5:17" x14ac:dyDescent="0.2">
      <c r="E681" s="7"/>
      <c r="F681" s="7"/>
      <c r="P681" s="7"/>
      <c r="Q681" s="7"/>
    </row>
    <row r="682" spans="5:17" x14ac:dyDescent="0.2">
      <c r="E682" s="7"/>
      <c r="F682" s="7"/>
      <c r="P682" s="7"/>
      <c r="Q682" s="7"/>
    </row>
    <row r="683" spans="5:17" x14ac:dyDescent="0.2">
      <c r="E683" s="7"/>
      <c r="F683" s="7"/>
      <c r="P683" s="7"/>
      <c r="Q683" s="7"/>
    </row>
    <row r="684" spans="5:17" x14ac:dyDescent="0.2">
      <c r="E684" s="7"/>
      <c r="F684" s="7"/>
      <c r="P684" s="7"/>
      <c r="Q684" s="7"/>
    </row>
    <row r="685" spans="5:17" x14ac:dyDescent="0.2">
      <c r="E685" s="7"/>
      <c r="F685" s="7"/>
      <c r="P685" s="7"/>
      <c r="Q685" s="7"/>
    </row>
    <row r="686" spans="5:17" x14ac:dyDescent="0.2">
      <c r="E686" s="7"/>
      <c r="F686" s="7"/>
      <c r="P686" s="7"/>
      <c r="Q686" s="7"/>
    </row>
    <row r="687" spans="5:17" x14ac:dyDescent="0.2">
      <c r="E687" s="7"/>
      <c r="F687" s="7"/>
      <c r="P687" s="7"/>
      <c r="Q687" s="7"/>
    </row>
    <row r="688" spans="5:17" x14ac:dyDescent="0.2">
      <c r="E688" s="7"/>
      <c r="F688" s="7"/>
      <c r="P688" s="7"/>
      <c r="Q688" s="7"/>
    </row>
    <row r="689" spans="5:17" x14ac:dyDescent="0.2">
      <c r="E689" s="7"/>
      <c r="F689" s="7"/>
      <c r="P689" s="7"/>
      <c r="Q689" s="7"/>
    </row>
    <row r="690" spans="5:17" x14ac:dyDescent="0.2">
      <c r="E690" s="7"/>
      <c r="F690" s="7"/>
      <c r="P690" s="7"/>
      <c r="Q690" s="7"/>
    </row>
    <row r="691" spans="5:17" x14ac:dyDescent="0.2">
      <c r="E691" s="7"/>
      <c r="F691" s="7"/>
      <c r="P691" s="7"/>
      <c r="Q691" s="7"/>
    </row>
    <row r="692" spans="5:17" x14ac:dyDescent="0.2">
      <c r="E692" s="7"/>
      <c r="F692" s="7"/>
      <c r="P692" s="7"/>
      <c r="Q692" s="7"/>
    </row>
    <row r="693" spans="5:17" x14ac:dyDescent="0.2">
      <c r="E693" s="7"/>
      <c r="F693" s="7"/>
      <c r="P693" s="7"/>
      <c r="Q693" s="7"/>
    </row>
    <row r="694" spans="5:17" x14ac:dyDescent="0.2">
      <c r="E694" s="7"/>
      <c r="F694" s="7"/>
      <c r="P694" s="7"/>
      <c r="Q694" s="7"/>
    </row>
    <row r="695" spans="5:17" x14ac:dyDescent="0.2">
      <c r="E695" s="7"/>
      <c r="F695" s="7"/>
      <c r="P695" s="7"/>
      <c r="Q695" s="7"/>
    </row>
    <row r="696" spans="5:17" x14ac:dyDescent="0.2">
      <c r="E696" s="7"/>
      <c r="F696" s="7"/>
      <c r="P696" s="7"/>
      <c r="Q696" s="7"/>
    </row>
    <row r="697" spans="5:17" x14ac:dyDescent="0.2">
      <c r="E697" s="7"/>
      <c r="F697" s="7"/>
      <c r="P697" s="7"/>
      <c r="Q697" s="7"/>
    </row>
    <row r="698" spans="5:17" x14ac:dyDescent="0.2">
      <c r="E698" s="7"/>
      <c r="F698" s="7"/>
      <c r="P698" s="7"/>
      <c r="Q698" s="7"/>
    </row>
    <row r="699" spans="5:17" x14ac:dyDescent="0.2">
      <c r="E699" s="7"/>
      <c r="F699" s="7"/>
      <c r="P699" s="7"/>
      <c r="Q699" s="7"/>
    </row>
    <row r="700" spans="5:17" x14ac:dyDescent="0.2">
      <c r="E700" s="7"/>
      <c r="F700" s="7"/>
      <c r="P700" s="7"/>
      <c r="Q700" s="7"/>
    </row>
    <row r="701" spans="5:17" x14ac:dyDescent="0.2">
      <c r="E701" s="7"/>
      <c r="F701" s="7"/>
      <c r="P701" s="7"/>
      <c r="Q701" s="7"/>
    </row>
    <row r="702" spans="5:17" x14ac:dyDescent="0.2">
      <c r="E702" s="7"/>
      <c r="F702" s="7"/>
      <c r="P702" s="7"/>
      <c r="Q702" s="7"/>
    </row>
    <row r="703" spans="5:17" x14ac:dyDescent="0.2">
      <c r="E703" s="7"/>
      <c r="F703" s="7"/>
      <c r="P703" s="7"/>
      <c r="Q703" s="7"/>
    </row>
    <row r="704" spans="5:17" x14ac:dyDescent="0.2">
      <c r="E704" s="7"/>
      <c r="F704" s="7"/>
      <c r="P704" s="7"/>
      <c r="Q704" s="7"/>
    </row>
    <row r="705" spans="5:17" x14ac:dyDescent="0.2">
      <c r="E705" s="7"/>
      <c r="F705" s="7"/>
      <c r="P705" s="7"/>
      <c r="Q705" s="7"/>
    </row>
    <row r="706" spans="5:17" x14ac:dyDescent="0.2">
      <c r="E706" s="7"/>
      <c r="F706" s="7"/>
      <c r="P706" s="7"/>
      <c r="Q706" s="7"/>
    </row>
    <row r="707" spans="5:17" x14ac:dyDescent="0.2">
      <c r="E707" s="7"/>
      <c r="F707" s="7"/>
      <c r="P707" s="7"/>
      <c r="Q707" s="7"/>
    </row>
    <row r="708" spans="5:17" x14ac:dyDescent="0.2">
      <c r="E708" s="7"/>
      <c r="F708" s="7"/>
      <c r="P708" s="7"/>
      <c r="Q708" s="7"/>
    </row>
    <row r="709" spans="5:17" x14ac:dyDescent="0.2">
      <c r="E709" s="7"/>
      <c r="F709" s="7"/>
      <c r="P709" s="7"/>
      <c r="Q709" s="7"/>
    </row>
    <row r="710" spans="5:17" x14ac:dyDescent="0.2">
      <c r="E710" s="7"/>
      <c r="F710" s="7"/>
      <c r="P710" s="7"/>
      <c r="Q710" s="7"/>
    </row>
    <row r="711" spans="5:17" x14ac:dyDescent="0.2">
      <c r="E711" s="7"/>
      <c r="F711" s="7"/>
      <c r="P711" s="7"/>
      <c r="Q711" s="7"/>
    </row>
    <row r="712" spans="5:17" x14ac:dyDescent="0.2">
      <c r="E712" s="7"/>
      <c r="F712" s="7"/>
      <c r="P712" s="7"/>
      <c r="Q712" s="7"/>
    </row>
    <row r="713" spans="5:17" x14ac:dyDescent="0.2">
      <c r="E713" s="7"/>
      <c r="F713" s="7"/>
      <c r="P713" s="7"/>
      <c r="Q713" s="7"/>
    </row>
    <row r="714" spans="5:17" x14ac:dyDescent="0.2">
      <c r="E714" s="7"/>
      <c r="F714" s="7"/>
      <c r="P714" s="7"/>
      <c r="Q714" s="7"/>
    </row>
    <row r="715" spans="5:17" x14ac:dyDescent="0.2">
      <c r="E715" s="7"/>
      <c r="F715" s="7"/>
      <c r="P715" s="7"/>
      <c r="Q715" s="7"/>
    </row>
    <row r="716" spans="5:17" x14ac:dyDescent="0.2">
      <c r="E716" s="7"/>
      <c r="F716" s="7"/>
      <c r="P716" s="7"/>
      <c r="Q716" s="7"/>
    </row>
    <row r="717" spans="5:17" x14ac:dyDescent="0.2">
      <c r="E717" s="7"/>
      <c r="F717" s="7"/>
      <c r="P717" s="7"/>
      <c r="Q717" s="7"/>
    </row>
    <row r="718" spans="5:17" x14ac:dyDescent="0.2">
      <c r="E718" s="7"/>
      <c r="F718" s="7"/>
      <c r="P718" s="7"/>
      <c r="Q718" s="7"/>
    </row>
    <row r="719" spans="5:17" x14ac:dyDescent="0.2">
      <c r="E719" s="7"/>
      <c r="F719" s="7"/>
      <c r="P719" s="7"/>
      <c r="Q719" s="7"/>
    </row>
    <row r="720" spans="5:17" x14ac:dyDescent="0.2">
      <c r="E720" s="7"/>
      <c r="F720" s="7"/>
      <c r="P720" s="7"/>
      <c r="Q720" s="7"/>
    </row>
    <row r="721" spans="5:17" x14ac:dyDescent="0.2">
      <c r="E721" s="7"/>
      <c r="F721" s="7"/>
      <c r="P721" s="7"/>
      <c r="Q721" s="7"/>
    </row>
    <row r="722" spans="5:17" x14ac:dyDescent="0.2">
      <c r="E722" s="7"/>
      <c r="F722" s="7"/>
      <c r="P722" s="7"/>
      <c r="Q722" s="7"/>
    </row>
    <row r="723" spans="5:17" x14ac:dyDescent="0.2">
      <c r="E723" s="7"/>
      <c r="F723" s="7"/>
      <c r="P723" s="7"/>
      <c r="Q723" s="7"/>
    </row>
    <row r="724" spans="5:17" x14ac:dyDescent="0.2">
      <c r="E724" s="7"/>
      <c r="F724" s="7"/>
      <c r="P724" s="7"/>
      <c r="Q724" s="7"/>
    </row>
    <row r="725" spans="5:17" x14ac:dyDescent="0.2">
      <c r="E725" s="7"/>
      <c r="F725" s="7"/>
      <c r="P725" s="7"/>
      <c r="Q725" s="7"/>
    </row>
    <row r="726" spans="5:17" x14ac:dyDescent="0.2">
      <c r="E726" s="7"/>
      <c r="F726" s="7"/>
      <c r="P726" s="7"/>
      <c r="Q726" s="7"/>
    </row>
    <row r="727" spans="5:17" x14ac:dyDescent="0.2">
      <c r="E727" s="7"/>
      <c r="F727" s="7"/>
      <c r="P727" s="7"/>
      <c r="Q727" s="7"/>
    </row>
    <row r="728" spans="5:17" x14ac:dyDescent="0.2">
      <c r="E728" s="7"/>
      <c r="F728" s="7"/>
      <c r="P728" s="7"/>
      <c r="Q728" s="7"/>
    </row>
    <row r="729" spans="5:17" x14ac:dyDescent="0.2">
      <c r="E729" s="7"/>
      <c r="F729" s="7"/>
      <c r="P729" s="7"/>
      <c r="Q729" s="7"/>
    </row>
    <row r="730" spans="5:17" x14ac:dyDescent="0.2">
      <c r="E730" s="7"/>
      <c r="F730" s="7"/>
      <c r="P730" s="7"/>
      <c r="Q730" s="7"/>
    </row>
    <row r="731" spans="5:17" x14ac:dyDescent="0.2">
      <c r="E731" s="7"/>
      <c r="F731" s="7"/>
      <c r="P731" s="7"/>
      <c r="Q731" s="7"/>
    </row>
    <row r="732" spans="5:17" x14ac:dyDescent="0.2">
      <c r="E732" s="7"/>
      <c r="F732" s="7"/>
      <c r="P732" s="7"/>
      <c r="Q732" s="7"/>
    </row>
    <row r="733" spans="5:17" x14ac:dyDescent="0.2">
      <c r="E733" s="7"/>
      <c r="F733" s="7"/>
      <c r="P733" s="7"/>
      <c r="Q733" s="7"/>
    </row>
    <row r="734" spans="5:17" x14ac:dyDescent="0.2">
      <c r="E734" s="7"/>
      <c r="F734" s="7"/>
      <c r="P734" s="7"/>
      <c r="Q734" s="7"/>
    </row>
    <row r="735" spans="5:17" x14ac:dyDescent="0.2">
      <c r="E735" s="7"/>
      <c r="F735" s="7"/>
      <c r="P735" s="7"/>
      <c r="Q735" s="7"/>
    </row>
    <row r="736" spans="5:17" x14ac:dyDescent="0.2">
      <c r="E736" s="7"/>
      <c r="F736" s="7"/>
      <c r="P736" s="7"/>
      <c r="Q736" s="7"/>
    </row>
    <row r="737" spans="5:17" x14ac:dyDescent="0.2">
      <c r="E737" s="7"/>
      <c r="F737" s="7"/>
      <c r="P737" s="7"/>
      <c r="Q737" s="7"/>
    </row>
    <row r="738" spans="5:17" x14ac:dyDescent="0.2">
      <c r="E738" s="7"/>
      <c r="F738" s="7"/>
      <c r="P738" s="7"/>
      <c r="Q738" s="7"/>
    </row>
    <row r="739" spans="5:17" x14ac:dyDescent="0.2">
      <c r="E739" s="7"/>
      <c r="F739" s="7"/>
      <c r="P739" s="7"/>
      <c r="Q739" s="7"/>
    </row>
    <row r="740" spans="5:17" x14ac:dyDescent="0.2">
      <c r="E740" s="7"/>
      <c r="F740" s="7"/>
      <c r="P740" s="7"/>
      <c r="Q740" s="7"/>
    </row>
    <row r="741" spans="5:17" x14ac:dyDescent="0.2">
      <c r="E741" s="7"/>
      <c r="F741" s="7"/>
      <c r="P741" s="7"/>
      <c r="Q741" s="7"/>
    </row>
    <row r="742" spans="5:17" x14ac:dyDescent="0.2">
      <c r="E742" s="7"/>
      <c r="F742" s="7"/>
      <c r="P742" s="7"/>
      <c r="Q742" s="7"/>
    </row>
    <row r="743" spans="5:17" x14ac:dyDescent="0.2">
      <c r="E743" s="7"/>
      <c r="F743" s="7"/>
      <c r="P743" s="7"/>
      <c r="Q743" s="7"/>
    </row>
    <row r="744" spans="5:17" x14ac:dyDescent="0.2">
      <c r="E744" s="7"/>
      <c r="F744" s="7"/>
      <c r="P744" s="7"/>
      <c r="Q744" s="7"/>
    </row>
    <row r="745" spans="5:17" x14ac:dyDescent="0.2">
      <c r="E745" s="7"/>
      <c r="F745" s="7"/>
      <c r="P745" s="7"/>
      <c r="Q745" s="7"/>
    </row>
    <row r="746" spans="5:17" x14ac:dyDescent="0.2">
      <c r="E746" s="7"/>
      <c r="F746" s="7"/>
      <c r="P746" s="7"/>
      <c r="Q746" s="7"/>
    </row>
    <row r="747" spans="5:17" x14ac:dyDescent="0.2">
      <c r="E747" s="7"/>
      <c r="F747" s="7"/>
      <c r="P747" s="7"/>
      <c r="Q747" s="7"/>
    </row>
    <row r="748" spans="5:17" x14ac:dyDescent="0.2">
      <c r="E748" s="7"/>
      <c r="F748" s="7"/>
      <c r="P748" s="7"/>
      <c r="Q748" s="7"/>
    </row>
    <row r="749" spans="5:17" x14ac:dyDescent="0.2">
      <c r="E749" s="7"/>
      <c r="F749" s="7"/>
      <c r="P749" s="7"/>
      <c r="Q749" s="7"/>
    </row>
    <row r="750" spans="5:17" x14ac:dyDescent="0.2">
      <c r="E750" s="7"/>
      <c r="F750" s="7"/>
      <c r="P750" s="7"/>
      <c r="Q750" s="7"/>
    </row>
    <row r="751" spans="5:17" x14ac:dyDescent="0.2">
      <c r="E751" s="7"/>
      <c r="F751" s="7"/>
      <c r="P751" s="7"/>
      <c r="Q751" s="7"/>
    </row>
    <row r="752" spans="5:17" x14ac:dyDescent="0.2">
      <c r="E752" s="7"/>
      <c r="F752" s="7"/>
      <c r="P752" s="7"/>
      <c r="Q752" s="7"/>
    </row>
    <row r="753" spans="5:17" x14ac:dyDescent="0.2">
      <c r="E753" s="7"/>
      <c r="F753" s="7"/>
      <c r="P753" s="7"/>
      <c r="Q753" s="7"/>
    </row>
    <row r="754" spans="5:17" x14ac:dyDescent="0.2">
      <c r="E754" s="7"/>
      <c r="F754" s="7"/>
      <c r="P754" s="7"/>
      <c r="Q754" s="7"/>
    </row>
    <row r="755" spans="5:17" x14ac:dyDescent="0.2">
      <c r="E755" s="7"/>
      <c r="F755" s="7"/>
      <c r="P755" s="7"/>
      <c r="Q755" s="7"/>
    </row>
    <row r="756" spans="5:17" x14ac:dyDescent="0.2">
      <c r="E756" s="7"/>
      <c r="F756" s="7"/>
      <c r="P756" s="7"/>
      <c r="Q756" s="7"/>
    </row>
    <row r="757" spans="5:17" x14ac:dyDescent="0.2">
      <c r="E757" s="7"/>
      <c r="F757" s="7"/>
      <c r="P757" s="7"/>
      <c r="Q757" s="7"/>
    </row>
    <row r="758" spans="5:17" x14ac:dyDescent="0.2">
      <c r="E758" s="7"/>
      <c r="F758" s="7"/>
      <c r="P758" s="7"/>
      <c r="Q758" s="7"/>
    </row>
    <row r="759" spans="5:17" x14ac:dyDescent="0.2">
      <c r="E759" s="7"/>
      <c r="F759" s="7"/>
      <c r="P759" s="7"/>
      <c r="Q759" s="7"/>
    </row>
    <row r="760" spans="5:17" x14ac:dyDescent="0.2">
      <c r="E760" s="7"/>
      <c r="F760" s="7"/>
      <c r="P760" s="7"/>
      <c r="Q760" s="7"/>
    </row>
    <row r="761" spans="5:17" x14ac:dyDescent="0.2">
      <c r="E761" s="7"/>
      <c r="F761" s="7"/>
      <c r="P761" s="7"/>
      <c r="Q761" s="7"/>
    </row>
    <row r="762" spans="5:17" x14ac:dyDescent="0.2">
      <c r="E762" s="7"/>
      <c r="F762" s="7"/>
      <c r="P762" s="7"/>
      <c r="Q762" s="7"/>
    </row>
    <row r="763" spans="5:17" x14ac:dyDescent="0.2">
      <c r="E763" s="7"/>
      <c r="F763" s="7"/>
      <c r="P763" s="7"/>
      <c r="Q763" s="7"/>
    </row>
    <row r="764" spans="5:17" x14ac:dyDescent="0.2">
      <c r="E764" s="7"/>
      <c r="F764" s="7"/>
      <c r="P764" s="7"/>
      <c r="Q764" s="7"/>
    </row>
    <row r="765" spans="5:17" x14ac:dyDescent="0.2">
      <c r="E765" s="7"/>
      <c r="F765" s="7"/>
      <c r="P765" s="7"/>
      <c r="Q765" s="7"/>
    </row>
    <row r="766" spans="5:17" x14ac:dyDescent="0.2">
      <c r="E766" s="7"/>
      <c r="F766" s="7"/>
      <c r="P766" s="7"/>
      <c r="Q766" s="7"/>
    </row>
    <row r="767" spans="5:17" x14ac:dyDescent="0.2">
      <c r="E767" s="7"/>
      <c r="F767" s="7"/>
      <c r="P767" s="7"/>
      <c r="Q767" s="7"/>
    </row>
    <row r="768" spans="5:17" x14ac:dyDescent="0.2">
      <c r="E768" s="7"/>
      <c r="F768" s="7"/>
      <c r="P768" s="7"/>
      <c r="Q768" s="7"/>
    </row>
    <row r="769" spans="5:17" x14ac:dyDescent="0.2">
      <c r="E769" s="7"/>
      <c r="F769" s="7"/>
      <c r="P769" s="7"/>
      <c r="Q769" s="7"/>
    </row>
    <row r="770" spans="5:17" x14ac:dyDescent="0.2">
      <c r="E770" s="7"/>
      <c r="F770" s="7"/>
      <c r="P770" s="7"/>
      <c r="Q770" s="7"/>
    </row>
    <row r="771" spans="5:17" x14ac:dyDescent="0.2">
      <c r="E771" s="7"/>
      <c r="F771" s="7"/>
      <c r="P771" s="7"/>
      <c r="Q771" s="7"/>
    </row>
    <row r="772" spans="5:17" x14ac:dyDescent="0.2">
      <c r="E772" s="7"/>
      <c r="F772" s="7"/>
      <c r="P772" s="7"/>
      <c r="Q772" s="7"/>
    </row>
    <row r="773" spans="5:17" x14ac:dyDescent="0.2">
      <c r="E773" s="7"/>
      <c r="F773" s="7"/>
      <c r="P773" s="7"/>
      <c r="Q773" s="7"/>
    </row>
    <row r="774" spans="5:17" x14ac:dyDescent="0.2">
      <c r="E774" s="7"/>
      <c r="F774" s="7"/>
      <c r="P774" s="7"/>
      <c r="Q774" s="7"/>
    </row>
    <row r="775" spans="5:17" x14ac:dyDescent="0.2">
      <c r="E775" s="7"/>
      <c r="F775" s="7"/>
      <c r="P775" s="7"/>
      <c r="Q775" s="7"/>
    </row>
    <row r="776" spans="5:17" x14ac:dyDescent="0.2">
      <c r="E776" s="7"/>
      <c r="F776" s="7"/>
      <c r="P776" s="7"/>
      <c r="Q776" s="7"/>
    </row>
    <row r="777" spans="5:17" x14ac:dyDescent="0.2">
      <c r="E777" s="7"/>
      <c r="F777" s="7"/>
      <c r="P777" s="7"/>
      <c r="Q777" s="7"/>
    </row>
    <row r="778" spans="5:17" x14ac:dyDescent="0.2">
      <c r="E778" s="7"/>
      <c r="F778" s="7"/>
      <c r="P778" s="7"/>
      <c r="Q778" s="7"/>
    </row>
    <row r="779" spans="5:17" x14ac:dyDescent="0.2">
      <c r="E779" s="7"/>
      <c r="F779" s="7"/>
      <c r="P779" s="7"/>
      <c r="Q779" s="7"/>
    </row>
    <row r="780" spans="5:17" x14ac:dyDescent="0.2">
      <c r="E780" s="7"/>
      <c r="F780" s="7"/>
      <c r="P780" s="7"/>
      <c r="Q780" s="7"/>
    </row>
    <row r="781" spans="5:17" x14ac:dyDescent="0.2">
      <c r="E781" s="7"/>
      <c r="F781" s="7"/>
      <c r="P781" s="7"/>
      <c r="Q781" s="7"/>
    </row>
    <row r="782" spans="5:17" x14ac:dyDescent="0.2">
      <c r="E782" s="7"/>
      <c r="F782" s="7"/>
      <c r="P782" s="7"/>
      <c r="Q782" s="7"/>
    </row>
    <row r="783" spans="5:17" x14ac:dyDescent="0.2">
      <c r="E783" s="7"/>
      <c r="F783" s="7"/>
      <c r="P783" s="7"/>
      <c r="Q783" s="7"/>
    </row>
    <row r="784" spans="5:17" x14ac:dyDescent="0.2">
      <c r="E784" s="7"/>
      <c r="F784" s="7"/>
      <c r="P784" s="7"/>
      <c r="Q784" s="7"/>
    </row>
    <row r="785" spans="5:17" x14ac:dyDescent="0.2">
      <c r="E785" s="7"/>
      <c r="F785" s="7"/>
      <c r="P785" s="7"/>
      <c r="Q785" s="7"/>
    </row>
    <row r="786" spans="5:17" x14ac:dyDescent="0.2">
      <c r="E786" s="7"/>
      <c r="F786" s="7"/>
      <c r="P786" s="7"/>
      <c r="Q786" s="7"/>
    </row>
    <row r="787" spans="5:17" x14ac:dyDescent="0.2">
      <c r="E787" s="7"/>
      <c r="F787" s="7"/>
      <c r="P787" s="7"/>
      <c r="Q787" s="7"/>
    </row>
    <row r="788" spans="5:17" x14ac:dyDescent="0.2">
      <c r="E788" s="7"/>
      <c r="F788" s="7"/>
      <c r="P788" s="7"/>
      <c r="Q788" s="7"/>
    </row>
    <row r="789" spans="5:17" x14ac:dyDescent="0.2">
      <c r="E789" s="7"/>
      <c r="F789" s="7"/>
      <c r="P789" s="7"/>
      <c r="Q789" s="7"/>
    </row>
    <row r="790" spans="5:17" x14ac:dyDescent="0.2">
      <c r="E790" s="7"/>
      <c r="F790" s="7"/>
      <c r="P790" s="7"/>
      <c r="Q790" s="7"/>
    </row>
    <row r="791" spans="5:17" x14ac:dyDescent="0.2">
      <c r="E791" s="7"/>
      <c r="F791" s="7"/>
      <c r="P791" s="7"/>
      <c r="Q791" s="7"/>
    </row>
    <row r="792" spans="5:17" x14ac:dyDescent="0.2">
      <c r="E792" s="7"/>
      <c r="F792" s="7"/>
      <c r="P792" s="7"/>
      <c r="Q792" s="7"/>
    </row>
    <row r="793" spans="5:17" x14ac:dyDescent="0.2">
      <c r="E793" s="7"/>
      <c r="F793" s="7"/>
      <c r="P793" s="7"/>
      <c r="Q793" s="7"/>
    </row>
    <row r="794" spans="5:17" x14ac:dyDescent="0.2">
      <c r="E794" s="7"/>
      <c r="F794" s="7"/>
      <c r="P794" s="7"/>
      <c r="Q794" s="7"/>
    </row>
    <row r="795" spans="5:17" x14ac:dyDescent="0.2">
      <c r="E795" s="7"/>
      <c r="F795" s="7"/>
      <c r="P795" s="7"/>
      <c r="Q795" s="7"/>
    </row>
    <row r="796" spans="5:17" x14ac:dyDescent="0.2">
      <c r="E796" s="7"/>
      <c r="F796" s="7"/>
      <c r="P796" s="7"/>
      <c r="Q796" s="7"/>
    </row>
    <row r="797" spans="5:17" x14ac:dyDescent="0.2">
      <c r="E797" s="7"/>
      <c r="F797" s="7"/>
      <c r="P797" s="7"/>
      <c r="Q797" s="7"/>
    </row>
    <row r="798" spans="5:17" x14ac:dyDescent="0.2">
      <c r="E798" s="7"/>
      <c r="F798" s="7"/>
      <c r="P798" s="7"/>
      <c r="Q798" s="7"/>
    </row>
    <row r="799" spans="5:17" x14ac:dyDescent="0.2">
      <c r="E799" s="7"/>
      <c r="F799" s="7"/>
      <c r="P799" s="7"/>
      <c r="Q799" s="7"/>
    </row>
    <row r="800" spans="5:17" x14ac:dyDescent="0.2">
      <c r="E800" s="7"/>
      <c r="F800" s="7"/>
      <c r="P800" s="7"/>
      <c r="Q800" s="7"/>
    </row>
    <row r="801" spans="5:17" x14ac:dyDescent="0.2">
      <c r="E801" s="7"/>
      <c r="F801" s="7"/>
      <c r="P801" s="7"/>
      <c r="Q801" s="7"/>
    </row>
    <row r="802" spans="5:17" x14ac:dyDescent="0.2">
      <c r="E802" s="7"/>
      <c r="F802" s="7"/>
      <c r="P802" s="7"/>
      <c r="Q802" s="7"/>
    </row>
    <row r="803" spans="5:17" x14ac:dyDescent="0.2">
      <c r="E803" s="7"/>
      <c r="F803" s="7"/>
      <c r="P803" s="7"/>
      <c r="Q803" s="7"/>
    </row>
    <row r="804" spans="5:17" x14ac:dyDescent="0.2">
      <c r="E804" s="7"/>
      <c r="F804" s="7"/>
      <c r="P804" s="7"/>
      <c r="Q804" s="7"/>
    </row>
    <row r="805" spans="5:17" x14ac:dyDescent="0.2">
      <c r="E805" s="7"/>
      <c r="F805" s="7"/>
      <c r="P805" s="7"/>
      <c r="Q805" s="7"/>
    </row>
    <row r="806" spans="5:17" x14ac:dyDescent="0.2">
      <c r="E806" s="7"/>
      <c r="F806" s="7"/>
      <c r="P806" s="7"/>
      <c r="Q806" s="7"/>
    </row>
    <row r="807" spans="5:17" x14ac:dyDescent="0.2">
      <c r="E807" s="7"/>
      <c r="F807" s="7"/>
      <c r="P807" s="7"/>
      <c r="Q807" s="7"/>
    </row>
    <row r="808" spans="5:17" x14ac:dyDescent="0.2">
      <c r="E808" s="7"/>
      <c r="F808" s="7"/>
      <c r="P808" s="7"/>
      <c r="Q808" s="7"/>
    </row>
    <row r="809" spans="5:17" x14ac:dyDescent="0.2">
      <c r="E809" s="7"/>
      <c r="F809" s="7"/>
      <c r="P809" s="7"/>
      <c r="Q809" s="7"/>
    </row>
    <row r="810" spans="5:17" x14ac:dyDescent="0.2">
      <c r="E810" s="7"/>
      <c r="F810" s="7"/>
      <c r="P810" s="7"/>
      <c r="Q810" s="7"/>
    </row>
    <row r="811" spans="5:17" x14ac:dyDescent="0.2">
      <c r="E811" s="7"/>
      <c r="F811" s="7"/>
      <c r="P811" s="7"/>
      <c r="Q811" s="7"/>
    </row>
    <row r="812" spans="5:17" x14ac:dyDescent="0.2">
      <c r="E812" s="7"/>
      <c r="F812" s="7"/>
      <c r="P812" s="7"/>
      <c r="Q812" s="7"/>
    </row>
    <row r="813" spans="5:17" x14ac:dyDescent="0.2">
      <c r="E813" s="7"/>
      <c r="F813" s="7"/>
      <c r="P813" s="7"/>
      <c r="Q813" s="7"/>
    </row>
    <row r="814" spans="5:17" x14ac:dyDescent="0.2">
      <c r="E814" s="7"/>
      <c r="F814" s="7"/>
      <c r="P814" s="7"/>
      <c r="Q814" s="7"/>
    </row>
    <row r="815" spans="5:17" x14ac:dyDescent="0.2">
      <c r="E815" s="7"/>
      <c r="F815" s="7"/>
      <c r="P815" s="7"/>
      <c r="Q815" s="7"/>
    </row>
    <row r="816" spans="5:17" x14ac:dyDescent="0.2">
      <c r="E816" s="7"/>
      <c r="F816" s="7"/>
      <c r="P816" s="7"/>
      <c r="Q816" s="7"/>
    </row>
    <row r="817" spans="5:17" x14ac:dyDescent="0.2">
      <c r="E817" s="7"/>
      <c r="F817" s="7"/>
      <c r="P817" s="7"/>
      <c r="Q817" s="7"/>
    </row>
    <row r="818" spans="5:17" x14ac:dyDescent="0.2">
      <c r="E818" s="7"/>
      <c r="F818" s="7"/>
      <c r="P818" s="7"/>
      <c r="Q818" s="7"/>
    </row>
    <row r="819" spans="5:17" x14ac:dyDescent="0.2">
      <c r="E819" s="7"/>
      <c r="F819" s="7"/>
      <c r="P819" s="7"/>
      <c r="Q819" s="7"/>
    </row>
    <row r="820" spans="5:17" x14ac:dyDescent="0.2">
      <c r="E820" s="7"/>
      <c r="F820" s="7"/>
      <c r="P820" s="7"/>
      <c r="Q820" s="7"/>
    </row>
    <row r="821" spans="5:17" x14ac:dyDescent="0.2">
      <c r="E821" s="7"/>
      <c r="F821" s="7"/>
      <c r="P821" s="7"/>
      <c r="Q821" s="7"/>
    </row>
    <row r="822" spans="5:17" x14ac:dyDescent="0.2">
      <c r="E822" s="7"/>
      <c r="F822" s="7"/>
      <c r="P822" s="7"/>
      <c r="Q822" s="7"/>
    </row>
    <row r="823" spans="5:17" x14ac:dyDescent="0.2">
      <c r="E823" s="7"/>
      <c r="F823" s="7"/>
      <c r="P823" s="7"/>
      <c r="Q823" s="7"/>
    </row>
    <row r="824" spans="5:17" x14ac:dyDescent="0.2">
      <c r="E824" s="7"/>
      <c r="F824" s="7"/>
      <c r="P824" s="7"/>
      <c r="Q824" s="7"/>
    </row>
    <row r="825" spans="5:17" x14ac:dyDescent="0.2">
      <c r="E825" s="7"/>
      <c r="F825" s="7"/>
      <c r="P825" s="7"/>
      <c r="Q825" s="7"/>
    </row>
    <row r="826" spans="5:17" x14ac:dyDescent="0.2">
      <c r="E826" s="7"/>
      <c r="F826" s="7"/>
      <c r="P826" s="7"/>
      <c r="Q826" s="7"/>
    </row>
    <row r="827" spans="5:17" x14ac:dyDescent="0.2">
      <c r="E827" s="7"/>
      <c r="F827" s="7"/>
      <c r="P827" s="7"/>
      <c r="Q827" s="7"/>
    </row>
    <row r="828" spans="5:17" x14ac:dyDescent="0.2">
      <c r="E828" s="7"/>
      <c r="F828" s="7"/>
      <c r="P828" s="7"/>
      <c r="Q828" s="7"/>
    </row>
    <row r="829" spans="5:17" x14ac:dyDescent="0.2">
      <c r="E829" s="7"/>
      <c r="F829" s="7"/>
      <c r="P829" s="7"/>
      <c r="Q829" s="7"/>
    </row>
    <row r="830" spans="5:17" x14ac:dyDescent="0.2">
      <c r="E830" s="7"/>
      <c r="F830" s="7"/>
      <c r="P830" s="7"/>
      <c r="Q830" s="7"/>
    </row>
    <row r="831" spans="5:17" x14ac:dyDescent="0.2">
      <c r="E831" s="7"/>
      <c r="F831" s="7"/>
      <c r="P831" s="7"/>
      <c r="Q831" s="7"/>
    </row>
    <row r="832" spans="5:17" x14ac:dyDescent="0.2">
      <c r="E832" s="7"/>
      <c r="F832" s="7"/>
      <c r="P832" s="7"/>
      <c r="Q832" s="7"/>
    </row>
    <row r="833" spans="5:17" x14ac:dyDescent="0.2">
      <c r="E833" s="7"/>
      <c r="F833" s="7"/>
      <c r="P833" s="7"/>
      <c r="Q833" s="7"/>
    </row>
    <row r="834" spans="5:17" x14ac:dyDescent="0.2">
      <c r="E834" s="7"/>
      <c r="F834" s="7"/>
      <c r="P834" s="7"/>
      <c r="Q834" s="7"/>
    </row>
    <row r="835" spans="5:17" x14ac:dyDescent="0.2">
      <c r="E835" s="7"/>
      <c r="F835" s="7"/>
      <c r="P835" s="7"/>
      <c r="Q835" s="7"/>
    </row>
    <row r="836" spans="5:17" x14ac:dyDescent="0.2">
      <c r="E836" s="7"/>
      <c r="F836" s="7"/>
      <c r="P836" s="7"/>
      <c r="Q836" s="7"/>
    </row>
    <row r="837" spans="5:17" x14ac:dyDescent="0.2">
      <c r="E837" s="7"/>
      <c r="F837" s="7"/>
      <c r="P837" s="7"/>
      <c r="Q837" s="7"/>
    </row>
    <row r="838" spans="5:17" x14ac:dyDescent="0.2">
      <c r="E838" s="7"/>
      <c r="F838" s="7"/>
      <c r="P838" s="7"/>
      <c r="Q838" s="7"/>
    </row>
    <row r="839" spans="5:17" x14ac:dyDescent="0.2">
      <c r="E839" s="7"/>
      <c r="F839" s="7"/>
      <c r="P839" s="7"/>
      <c r="Q839" s="7"/>
    </row>
    <row r="840" spans="5:17" x14ac:dyDescent="0.2">
      <c r="E840" s="7"/>
      <c r="F840" s="7"/>
      <c r="P840" s="7"/>
      <c r="Q840" s="7"/>
    </row>
    <row r="841" spans="5:17" x14ac:dyDescent="0.2">
      <c r="E841" s="7"/>
      <c r="F841" s="7"/>
      <c r="P841" s="7"/>
      <c r="Q841" s="7"/>
    </row>
    <row r="842" spans="5:17" x14ac:dyDescent="0.2">
      <c r="E842" s="7"/>
      <c r="F842" s="7"/>
      <c r="P842" s="7"/>
      <c r="Q842" s="7"/>
    </row>
    <row r="843" spans="5:17" x14ac:dyDescent="0.2">
      <c r="E843" s="7"/>
      <c r="F843" s="7"/>
      <c r="P843" s="7"/>
      <c r="Q843" s="7"/>
    </row>
    <row r="844" spans="5:17" x14ac:dyDescent="0.2">
      <c r="E844" s="7"/>
      <c r="F844" s="7"/>
      <c r="P844" s="7"/>
      <c r="Q844" s="7"/>
    </row>
    <row r="845" spans="5:17" x14ac:dyDescent="0.2">
      <c r="E845" s="7"/>
      <c r="F845" s="7"/>
      <c r="P845" s="7"/>
      <c r="Q845" s="7"/>
    </row>
    <row r="846" spans="5:17" x14ac:dyDescent="0.2">
      <c r="E846" s="7"/>
      <c r="F846" s="7"/>
      <c r="P846" s="7"/>
      <c r="Q846" s="7"/>
    </row>
    <row r="847" spans="5:17" x14ac:dyDescent="0.2">
      <c r="E847" s="7"/>
      <c r="F847" s="7"/>
      <c r="P847" s="7"/>
      <c r="Q847" s="7"/>
    </row>
    <row r="848" spans="5:17" x14ac:dyDescent="0.2">
      <c r="E848" s="7"/>
      <c r="F848" s="7"/>
      <c r="P848" s="7"/>
      <c r="Q848" s="7"/>
    </row>
    <row r="849" spans="5:17" x14ac:dyDescent="0.2">
      <c r="E849" s="7"/>
      <c r="F849" s="7"/>
      <c r="P849" s="7"/>
      <c r="Q849" s="7"/>
    </row>
    <row r="850" spans="5:17" x14ac:dyDescent="0.2">
      <c r="E850" s="7"/>
      <c r="F850" s="7"/>
      <c r="P850" s="7"/>
      <c r="Q850" s="7"/>
    </row>
    <row r="851" spans="5:17" x14ac:dyDescent="0.2">
      <c r="E851" s="7"/>
      <c r="F851" s="7"/>
      <c r="P851" s="7"/>
      <c r="Q851" s="7"/>
    </row>
    <row r="852" spans="5:17" x14ac:dyDescent="0.2">
      <c r="E852" s="7"/>
      <c r="F852" s="7"/>
      <c r="P852" s="7"/>
      <c r="Q852" s="7"/>
    </row>
    <row r="853" spans="5:17" x14ac:dyDescent="0.2">
      <c r="E853" s="7"/>
      <c r="F853" s="7"/>
      <c r="P853" s="7"/>
      <c r="Q853" s="7"/>
    </row>
    <row r="854" spans="5:17" x14ac:dyDescent="0.2">
      <c r="E854" s="7"/>
      <c r="F854" s="7"/>
      <c r="P854" s="7"/>
      <c r="Q854" s="7"/>
    </row>
    <row r="855" spans="5:17" x14ac:dyDescent="0.2">
      <c r="E855" s="7"/>
      <c r="F855" s="7"/>
      <c r="P855" s="7"/>
      <c r="Q855" s="7"/>
    </row>
    <row r="856" spans="5:17" x14ac:dyDescent="0.2">
      <c r="E856" s="7"/>
      <c r="F856" s="7"/>
      <c r="P856" s="7"/>
      <c r="Q856" s="7"/>
    </row>
    <row r="857" spans="5:17" x14ac:dyDescent="0.2">
      <c r="E857" s="7"/>
      <c r="F857" s="7"/>
      <c r="P857" s="7"/>
      <c r="Q857" s="7"/>
    </row>
    <row r="858" spans="5:17" x14ac:dyDescent="0.2">
      <c r="E858" s="7"/>
      <c r="F858" s="7"/>
      <c r="P858" s="7"/>
      <c r="Q858" s="7"/>
    </row>
    <row r="859" spans="5:17" x14ac:dyDescent="0.2">
      <c r="E859" s="7"/>
      <c r="F859" s="7"/>
      <c r="P859" s="7"/>
      <c r="Q859" s="7"/>
    </row>
    <row r="860" spans="5:17" x14ac:dyDescent="0.2">
      <c r="E860" s="7"/>
      <c r="F860" s="7"/>
      <c r="P860" s="7"/>
      <c r="Q860" s="7"/>
    </row>
    <row r="861" spans="5:17" x14ac:dyDescent="0.2">
      <c r="E861" s="7"/>
      <c r="F861" s="7"/>
      <c r="P861" s="7"/>
      <c r="Q861" s="7"/>
    </row>
    <row r="862" spans="5:17" x14ac:dyDescent="0.2">
      <c r="E862" s="7"/>
      <c r="F862" s="7"/>
      <c r="P862" s="7"/>
      <c r="Q862" s="7"/>
    </row>
    <row r="863" spans="5:17" x14ac:dyDescent="0.2">
      <c r="E863" s="7"/>
      <c r="F863" s="7"/>
      <c r="P863" s="7"/>
      <c r="Q863" s="7"/>
    </row>
    <row r="864" spans="5:17" x14ac:dyDescent="0.2">
      <c r="E864" s="7"/>
      <c r="F864" s="7"/>
      <c r="P864" s="7"/>
      <c r="Q864" s="7"/>
    </row>
    <row r="865" spans="5:17" x14ac:dyDescent="0.2">
      <c r="E865" s="7"/>
      <c r="F865" s="7"/>
      <c r="P865" s="7"/>
      <c r="Q865" s="7"/>
    </row>
    <row r="866" spans="5:17" x14ac:dyDescent="0.2">
      <c r="E866" s="7"/>
      <c r="F866" s="7"/>
      <c r="P866" s="7"/>
      <c r="Q866" s="7"/>
    </row>
    <row r="867" spans="5:17" x14ac:dyDescent="0.2">
      <c r="E867" s="7"/>
      <c r="F867" s="7"/>
      <c r="P867" s="7"/>
      <c r="Q867" s="7"/>
    </row>
    <row r="868" spans="5:17" x14ac:dyDescent="0.2">
      <c r="E868" s="7"/>
      <c r="F868" s="7"/>
      <c r="P868" s="7"/>
      <c r="Q868" s="7"/>
    </row>
    <row r="869" spans="5:17" x14ac:dyDescent="0.2">
      <c r="E869" s="7"/>
      <c r="F869" s="7"/>
      <c r="P869" s="7"/>
      <c r="Q869" s="7"/>
    </row>
    <row r="870" spans="5:17" x14ac:dyDescent="0.2">
      <c r="E870" s="7"/>
      <c r="F870" s="7"/>
      <c r="P870" s="7"/>
      <c r="Q870" s="7"/>
    </row>
    <row r="871" spans="5:17" x14ac:dyDescent="0.2">
      <c r="E871" s="7"/>
      <c r="F871" s="7"/>
      <c r="P871" s="7"/>
      <c r="Q871" s="7"/>
    </row>
    <row r="872" spans="5:17" x14ac:dyDescent="0.2">
      <c r="E872" s="7"/>
      <c r="F872" s="7"/>
      <c r="P872" s="7"/>
      <c r="Q872" s="7"/>
    </row>
    <row r="873" spans="5:17" x14ac:dyDescent="0.2">
      <c r="E873" s="7"/>
      <c r="F873" s="7"/>
      <c r="P873" s="7"/>
      <c r="Q873" s="7"/>
    </row>
    <row r="874" spans="5:17" x14ac:dyDescent="0.2">
      <c r="E874" s="7"/>
      <c r="F874" s="7"/>
      <c r="P874" s="7"/>
      <c r="Q874" s="7"/>
    </row>
    <row r="875" spans="5:17" x14ac:dyDescent="0.2">
      <c r="E875" s="7"/>
      <c r="F875" s="7"/>
      <c r="P875" s="7"/>
      <c r="Q875" s="7"/>
    </row>
    <row r="876" spans="5:17" x14ac:dyDescent="0.2">
      <c r="E876" s="7"/>
      <c r="F876" s="7"/>
      <c r="P876" s="7"/>
      <c r="Q876" s="7"/>
    </row>
    <row r="877" spans="5:17" x14ac:dyDescent="0.2">
      <c r="E877" s="7"/>
      <c r="F877" s="7"/>
      <c r="P877" s="7"/>
      <c r="Q877" s="7"/>
    </row>
    <row r="878" spans="5:17" x14ac:dyDescent="0.2">
      <c r="E878" s="7"/>
      <c r="F878" s="7"/>
      <c r="P878" s="7"/>
      <c r="Q878" s="7"/>
    </row>
    <row r="879" spans="5:17" x14ac:dyDescent="0.2">
      <c r="E879" s="7"/>
      <c r="F879" s="7"/>
      <c r="P879" s="7"/>
      <c r="Q879" s="7"/>
    </row>
    <row r="880" spans="5:17" x14ac:dyDescent="0.2">
      <c r="E880" s="7"/>
      <c r="F880" s="7"/>
      <c r="P880" s="7"/>
      <c r="Q880" s="7"/>
    </row>
    <row r="881" spans="5:17" x14ac:dyDescent="0.2">
      <c r="E881" s="7"/>
      <c r="F881" s="7"/>
      <c r="P881" s="7"/>
      <c r="Q881" s="7"/>
    </row>
    <row r="882" spans="5:17" x14ac:dyDescent="0.2">
      <c r="E882" s="7"/>
      <c r="F882" s="7"/>
      <c r="P882" s="7"/>
      <c r="Q882" s="7"/>
    </row>
    <row r="883" spans="5:17" x14ac:dyDescent="0.2">
      <c r="E883" s="7"/>
      <c r="F883" s="7"/>
      <c r="P883" s="7"/>
      <c r="Q883" s="7"/>
    </row>
    <row r="884" spans="5:17" x14ac:dyDescent="0.2">
      <c r="E884" s="7"/>
      <c r="F884" s="7"/>
      <c r="P884" s="7"/>
      <c r="Q884" s="7"/>
    </row>
    <row r="885" spans="5:17" x14ac:dyDescent="0.2">
      <c r="E885" s="7"/>
      <c r="F885" s="7"/>
      <c r="P885" s="7"/>
      <c r="Q885" s="7"/>
    </row>
    <row r="886" spans="5:17" x14ac:dyDescent="0.2">
      <c r="E886" s="7"/>
      <c r="F886" s="7"/>
      <c r="P886" s="7"/>
      <c r="Q886" s="7"/>
    </row>
    <row r="887" spans="5:17" x14ac:dyDescent="0.2">
      <c r="E887" s="7"/>
      <c r="F887" s="7"/>
      <c r="P887" s="7"/>
      <c r="Q887" s="7"/>
    </row>
    <row r="888" spans="5:17" x14ac:dyDescent="0.2">
      <c r="E888" s="7"/>
      <c r="F888" s="7"/>
      <c r="P888" s="7"/>
      <c r="Q888" s="7"/>
    </row>
    <row r="889" spans="5:17" x14ac:dyDescent="0.2">
      <c r="E889" s="7"/>
      <c r="F889" s="7"/>
      <c r="P889" s="7"/>
      <c r="Q889" s="7"/>
    </row>
    <row r="890" spans="5:17" x14ac:dyDescent="0.2">
      <c r="E890" s="7"/>
      <c r="F890" s="7"/>
      <c r="P890" s="7"/>
      <c r="Q890" s="7"/>
    </row>
    <row r="891" spans="5:17" x14ac:dyDescent="0.2">
      <c r="E891" s="7"/>
      <c r="F891" s="7"/>
      <c r="P891" s="7"/>
      <c r="Q891" s="7"/>
    </row>
    <row r="892" spans="5:17" x14ac:dyDescent="0.2">
      <c r="E892" s="7"/>
      <c r="F892" s="7"/>
      <c r="P892" s="7"/>
      <c r="Q892" s="7"/>
    </row>
    <row r="893" spans="5:17" x14ac:dyDescent="0.2">
      <c r="E893" s="7"/>
      <c r="F893" s="7"/>
      <c r="P893" s="7"/>
      <c r="Q893" s="7"/>
    </row>
    <row r="894" spans="5:17" x14ac:dyDescent="0.2">
      <c r="E894" s="7"/>
      <c r="F894" s="7"/>
      <c r="P894" s="7"/>
      <c r="Q894" s="7"/>
    </row>
    <row r="895" spans="5:17" x14ac:dyDescent="0.2">
      <c r="E895" s="7"/>
      <c r="F895" s="7"/>
      <c r="P895" s="7"/>
      <c r="Q895" s="7"/>
    </row>
    <row r="896" spans="5:17" x14ac:dyDescent="0.2">
      <c r="E896" s="7"/>
      <c r="F896" s="7"/>
      <c r="P896" s="7"/>
      <c r="Q896" s="7"/>
    </row>
    <row r="897" spans="5:17" x14ac:dyDescent="0.2">
      <c r="E897" s="7"/>
      <c r="F897" s="7"/>
      <c r="P897" s="7"/>
      <c r="Q897" s="7"/>
    </row>
    <row r="898" spans="5:17" x14ac:dyDescent="0.2">
      <c r="E898" s="7"/>
      <c r="F898" s="7"/>
      <c r="P898" s="7"/>
      <c r="Q898" s="7"/>
    </row>
    <row r="899" spans="5:17" x14ac:dyDescent="0.2">
      <c r="E899" s="7"/>
      <c r="F899" s="7"/>
      <c r="P899" s="7"/>
      <c r="Q899" s="7"/>
    </row>
    <row r="900" spans="5:17" x14ac:dyDescent="0.2">
      <c r="E900" s="7"/>
      <c r="F900" s="7"/>
      <c r="P900" s="7"/>
      <c r="Q900" s="7"/>
    </row>
    <row r="901" spans="5:17" x14ac:dyDescent="0.2">
      <c r="E901" s="7"/>
      <c r="F901" s="7"/>
      <c r="P901" s="7"/>
      <c r="Q901" s="7"/>
    </row>
    <row r="902" spans="5:17" x14ac:dyDescent="0.2">
      <c r="E902" s="7"/>
      <c r="F902" s="7"/>
      <c r="P902" s="7"/>
      <c r="Q902" s="7"/>
    </row>
    <row r="903" spans="5:17" x14ac:dyDescent="0.2">
      <c r="E903" s="7"/>
      <c r="F903" s="7"/>
      <c r="P903" s="7"/>
      <c r="Q903" s="7"/>
    </row>
    <row r="904" spans="5:17" x14ac:dyDescent="0.2">
      <c r="E904" s="7"/>
      <c r="F904" s="7"/>
      <c r="P904" s="7"/>
      <c r="Q904" s="7"/>
    </row>
    <row r="905" spans="5:17" x14ac:dyDescent="0.2">
      <c r="E905" s="7"/>
      <c r="F905" s="7"/>
      <c r="P905" s="7"/>
      <c r="Q905" s="7"/>
    </row>
    <row r="906" spans="5:17" x14ac:dyDescent="0.2">
      <c r="E906" s="7"/>
      <c r="F906" s="7"/>
      <c r="P906" s="7"/>
      <c r="Q906" s="7"/>
    </row>
    <row r="907" spans="5:17" x14ac:dyDescent="0.2">
      <c r="E907" s="7"/>
      <c r="F907" s="7"/>
      <c r="P907" s="7"/>
      <c r="Q907" s="7"/>
    </row>
    <row r="908" spans="5:17" x14ac:dyDescent="0.2">
      <c r="E908" s="7"/>
      <c r="F908" s="7"/>
      <c r="P908" s="7"/>
      <c r="Q908" s="7"/>
    </row>
    <row r="909" spans="5:17" x14ac:dyDescent="0.2">
      <c r="E909" s="7"/>
      <c r="F909" s="7"/>
      <c r="P909" s="7"/>
      <c r="Q909" s="7"/>
    </row>
    <row r="910" spans="5:17" x14ac:dyDescent="0.2">
      <c r="E910" s="7"/>
      <c r="F910" s="7"/>
      <c r="P910" s="7"/>
      <c r="Q910" s="7"/>
    </row>
    <row r="911" spans="5:17" x14ac:dyDescent="0.2">
      <c r="E911" s="7"/>
      <c r="F911" s="7"/>
      <c r="P911" s="7"/>
      <c r="Q911" s="7"/>
    </row>
    <row r="912" spans="5:17" x14ac:dyDescent="0.2">
      <c r="E912" s="7"/>
      <c r="F912" s="7"/>
      <c r="P912" s="7"/>
      <c r="Q912" s="7"/>
    </row>
    <row r="913" spans="5:17" x14ac:dyDescent="0.2">
      <c r="E913" s="7"/>
      <c r="F913" s="7"/>
      <c r="P913" s="7"/>
      <c r="Q913" s="7"/>
    </row>
    <row r="914" spans="5:17" x14ac:dyDescent="0.2">
      <c r="E914" s="7"/>
      <c r="F914" s="7"/>
      <c r="P914" s="7"/>
      <c r="Q914" s="7"/>
    </row>
    <row r="915" spans="5:17" x14ac:dyDescent="0.2">
      <c r="E915" s="7"/>
      <c r="F915" s="7"/>
      <c r="P915" s="7"/>
      <c r="Q915" s="7"/>
    </row>
    <row r="916" spans="5:17" x14ac:dyDescent="0.2">
      <c r="E916" s="7"/>
      <c r="F916" s="7"/>
      <c r="P916" s="7"/>
      <c r="Q916" s="7"/>
    </row>
    <row r="917" spans="5:17" x14ac:dyDescent="0.2">
      <c r="E917" s="7"/>
      <c r="F917" s="7"/>
      <c r="P917" s="7"/>
      <c r="Q917" s="7"/>
    </row>
    <row r="918" spans="5:17" x14ac:dyDescent="0.2">
      <c r="E918" s="7"/>
      <c r="F918" s="7"/>
      <c r="P918" s="7"/>
      <c r="Q918" s="7"/>
    </row>
    <row r="919" spans="5:17" x14ac:dyDescent="0.2">
      <c r="E919" s="7"/>
      <c r="F919" s="7"/>
      <c r="P919" s="7"/>
      <c r="Q919" s="7"/>
    </row>
    <row r="920" spans="5:17" x14ac:dyDescent="0.2">
      <c r="E920" s="7"/>
      <c r="F920" s="7"/>
      <c r="P920" s="7"/>
      <c r="Q920" s="7"/>
    </row>
    <row r="921" spans="5:17" x14ac:dyDescent="0.2">
      <c r="E921" s="7"/>
      <c r="F921" s="7"/>
      <c r="P921" s="7"/>
      <c r="Q921" s="7"/>
    </row>
    <row r="922" spans="5:17" x14ac:dyDescent="0.2">
      <c r="E922" s="7"/>
      <c r="F922" s="7"/>
      <c r="P922" s="7"/>
      <c r="Q922" s="7"/>
    </row>
    <row r="923" spans="5:17" x14ac:dyDescent="0.2">
      <c r="E923" s="7"/>
      <c r="F923" s="7"/>
      <c r="P923" s="7"/>
      <c r="Q923" s="7"/>
    </row>
    <row r="924" spans="5:17" x14ac:dyDescent="0.2">
      <c r="E924" s="7"/>
      <c r="F924" s="7"/>
      <c r="P924" s="7"/>
      <c r="Q924" s="7"/>
    </row>
    <row r="925" spans="5:17" x14ac:dyDescent="0.2">
      <c r="E925" s="7"/>
      <c r="F925" s="7"/>
      <c r="P925" s="7"/>
      <c r="Q925" s="7"/>
    </row>
    <row r="926" spans="5:17" x14ac:dyDescent="0.2">
      <c r="E926" s="7"/>
      <c r="F926" s="7"/>
      <c r="P926" s="7"/>
      <c r="Q926" s="7"/>
    </row>
    <row r="927" spans="5:17" x14ac:dyDescent="0.2">
      <c r="E927" s="7"/>
      <c r="F927" s="7"/>
      <c r="P927" s="7"/>
      <c r="Q927" s="7"/>
    </row>
    <row r="928" spans="5:17" x14ac:dyDescent="0.2">
      <c r="E928" s="7"/>
      <c r="F928" s="7"/>
      <c r="P928" s="7"/>
      <c r="Q928" s="7"/>
    </row>
    <row r="929" spans="5:17" x14ac:dyDescent="0.2">
      <c r="E929" s="7"/>
      <c r="F929" s="7"/>
      <c r="P929" s="7"/>
      <c r="Q929" s="7"/>
    </row>
    <row r="930" spans="5:17" x14ac:dyDescent="0.2">
      <c r="E930" s="7"/>
      <c r="F930" s="7"/>
      <c r="P930" s="7"/>
      <c r="Q930" s="7"/>
    </row>
    <row r="931" spans="5:17" x14ac:dyDescent="0.2">
      <c r="E931" s="7"/>
      <c r="F931" s="7"/>
      <c r="P931" s="7"/>
      <c r="Q931" s="7"/>
    </row>
    <row r="932" spans="5:17" x14ac:dyDescent="0.2">
      <c r="E932" s="7"/>
      <c r="F932" s="7"/>
      <c r="P932" s="7"/>
      <c r="Q932" s="7"/>
    </row>
    <row r="933" spans="5:17" x14ac:dyDescent="0.2">
      <c r="E933" s="7"/>
      <c r="F933" s="7"/>
      <c r="P933" s="7"/>
      <c r="Q933" s="7"/>
    </row>
    <row r="934" spans="5:17" x14ac:dyDescent="0.2">
      <c r="E934" s="7"/>
      <c r="F934" s="7"/>
      <c r="P934" s="7"/>
      <c r="Q934" s="7"/>
    </row>
    <row r="935" spans="5:17" x14ac:dyDescent="0.2">
      <c r="E935" s="7"/>
      <c r="F935" s="7"/>
      <c r="P935" s="7"/>
      <c r="Q935" s="7"/>
    </row>
    <row r="936" spans="5:17" x14ac:dyDescent="0.2">
      <c r="E936" s="7"/>
      <c r="F936" s="7"/>
      <c r="P936" s="7"/>
      <c r="Q936" s="7"/>
    </row>
    <row r="937" spans="5:17" x14ac:dyDescent="0.2">
      <c r="E937" s="7"/>
      <c r="F937" s="7"/>
      <c r="P937" s="7"/>
      <c r="Q937" s="7"/>
    </row>
    <row r="938" spans="5:17" x14ac:dyDescent="0.2">
      <c r="E938" s="7"/>
      <c r="F938" s="7"/>
      <c r="P938" s="7"/>
      <c r="Q938" s="7"/>
    </row>
    <row r="939" spans="5:17" x14ac:dyDescent="0.2">
      <c r="E939" s="7"/>
      <c r="F939" s="7"/>
      <c r="P939" s="7"/>
      <c r="Q939" s="7"/>
    </row>
    <row r="940" spans="5:17" x14ac:dyDescent="0.2">
      <c r="E940" s="7"/>
      <c r="F940" s="7"/>
      <c r="P940" s="7"/>
      <c r="Q940" s="7"/>
    </row>
    <row r="941" spans="5:17" x14ac:dyDescent="0.2">
      <c r="E941" s="7"/>
      <c r="F941" s="7"/>
      <c r="P941" s="7"/>
      <c r="Q941" s="7"/>
    </row>
    <row r="942" spans="5:17" x14ac:dyDescent="0.2">
      <c r="E942" s="7"/>
      <c r="F942" s="7"/>
      <c r="P942" s="7"/>
      <c r="Q942" s="7"/>
    </row>
    <row r="943" spans="5:17" x14ac:dyDescent="0.2">
      <c r="E943" s="7"/>
      <c r="F943" s="7"/>
      <c r="P943" s="7"/>
      <c r="Q943" s="7"/>
    </row>
    <row r="944" spans="5:17" x14ac:dyDescent="0.2">
      <c r="E944" s="7"/>
      <c r="F944" s="7"/>
      <c r="P944" s="7"/>
      <c r="Q944" s="7"/>
    </row>
    <row r="945" spans="5:17" x14ac:dyDescent="0.2">
      <c r="E945" s="7"/>
      <c r="F945" s="7"/>
      <c r="P945" s="7"/>
      <c r="Q945" s="7"/>
    </row>
    <row r="946" spans="5:17" x14ac:dyDescent="0.2">
      <c r="E946" s="7"/>
      <c r="F946" s="7"/>
      <c r="P946" s="7"/>
      <c r="Q946" s="7"/>
    </row>
    <row r="947" spans="5:17" x14ac:dyDescent="0.2">
      <c r="E947" s="7"/>
      <c r="F947" s="7"/>
      <c r="P947" s="7"/>
      <c r="Q947" s="7"/>
    </row>
    <row r="948" spans="5:17" x14ac:dyDescent="0.2">
      <c r="E948" s="7"/>
      <c r="F948" s="7"/>
      <c r="P948" s="7"/>
      <c r="Q948" s="7"/>
    </row>
    <row r="949" spans="5:17" x14ac:dyDescent="0.2">
      <c r="E949" s="7"/>
      <c r="F949" s="7"/>
      <c r="P949" s="7"/>
      <c r="Q949" s="7"/>
    </row>
    <row r="950" spans="5:17" x14ac:dyDescent="0.2">
      <c r="E950" s="7"/>
      <c r="F950" s="7"/>
      <c r="P950" s="7"/>
      <c r="Q950" s="7"/>
    </row>
    <row r="951" spans="5:17" x14ac:dyDescent="0.2">
      <c r="E951" s="7"/>
      <c r="F951" s="7"/>
      <c r="P951" s="7"/>
      <c r="Q951" s="7"/>
    </row>
    <row r="952" spans="5:17" x14ac:dyDescent="0.2">
      <c r="E952" s="7"/>
      <c r="F952" s="7"/>
      <c r="P952" s="7"/>
      <c r="Q952" s="7"/>
    </row>
    <row r="953" spans="5:17" x14ac:dyDescent="0.2">
      <c r="E953" s="7"/>
      <c r="F953" s="7"/>
      <c r="P953" s="7"/>
      <c r="Q953" s="7"/>
    </row>
    <row r="954" spans="5:17" x14ac:dyDescent="0.2">
      <c r="E954" s="7"/>
      <c r="F954" s="7"/>
      <c r="P954" s="7"/>
      <c r="Q954" s="7"/>
    </row>
    <row r="955" spans="5:17" x14ac:dyDescent="0.2">
      <c r="E955" s="7"/>
      <c r="F955" s="7"/>
      <c r="P955" s="7"/>
      <c r="Q955" s="7"/>
    </row>
    <row r="956" spans="5:17" x14ac:dyDescent="0.2">
      <c r="E956" s="7"/>
      <c r="F956" s="7"/>
      <c r="P956" s="7"/>
      <c r="Q956" s="7"/>
    </row>
    <row r="957" spans="5:17" x14ac:dyDescent="0.2">
      <c r="E957" s="7"/>
      <c r="F957" s="7"/>
      <c r="P957" s="7"/>
      <c r="Q957" s="7"/>
    </row>
    <row r="958" spans="5:17" x14ac:dyDescent="0.2">
      <c r="E958" s="7"/>
      <c r="F958" s="7"/>
      <c r="P958" s="7"/>
      <c r="Q958" s="7"/>
    </row>
    <row r="959" spans="5:17" x14ac:dyDescent="0.2">
      <c r="E959" s="7"/>
      <c r="F959" s="7"/>
      <c r="P959" s="7"/>
      <c r="Q959" s="7"/>
    </row>
    <row r="960" spans="5:17" x14ac:dyDescent="0.2">
      <c r="E960" s="7"/>
      <c r="F960" s="7"/>
      <c r="P960" s="7"/>
      <c r="Q960" s="7"/>
    </row>
    <row r="961" spans="5:17" x14ac:dyDescent="0.2">
      <c r="E961" s="7"/>
      <c r="F961" s="7"/>
      <c r="P961" s="7"/>
      <c r="Q961" s="7"/>
    </row>
    <row r="962" spans="5:17" x14ac:dyDescent="0.2">
      <c r="E962" s="7"/>
      <c r="F962" s="7"/>
      <c r="P962" s="7"/>
      <c r="Q962" s="7"/>
    </row>
    <row r="963" spans="5:17" x14ac:dyDescent="0.2">
      <c r="E963" s="7"/>
      <c r="F963" s="7"/>
      <c r="P963" s="7"/>
      <c r="Q963" s="7"/>
    </row>
    <row r="964" spans="5:17" x14ac:dyDescent="0.2">
      <c r="E964" s="7"/>
      <c r="F964" s="7"/>
      <c r="P964" s="7"/>
      <c r="Q964" s="7"/>
    </row>
    <row r="965" spans="5:17" x14ac:dyDescent="0.2">
      <c r="E965" s="7"/>
      <c r="F965" s="7"/>
      <c r="P965" s="7"/>
      <c r="Q965" s="7"/>
    </row>
    <row r="966" spans="5:17" x14ac:dyDescent="0.2">
      <c r="E966" s="7"/>
      <c r="F966" s="7"/>
      <c r="P966" s="7"/>
      <c r="Q966" s="7"/>
    </row>
    <row r="967" spans="5:17" x14ac:dyDescent="0.2">
      <c r="E967" s="7"/>
      <c r="F967" s="7"/>
      <c r="P967" s="7"/>
      <c r="Q967" s="7"/>
    </row>
    <row r="968" spans="5:17" x14ac:dyDescent="0.2">
      <c r="E968" s="7"/>
      <c r="F968" s="7"/>
      <c r="P968" s="7"/>
      <c r="Q968" s="7"/>
    </row>
    <row r="969" spans="5:17" x14ac:dyDescent="0.2">
      <c r="E969" s="7"/>
      <c r="F969" s="7"/>
      <c r="P969" s="7"/>
      <c r="Q969" s="7"/>
    </row>
    <row r="970" spans="5:17" x14ac:dyDescent="0.2">
      <c r="E970" s="7"/>
      <c r="F970" s="7"/>
      <c r="P970" s="7"/>
      <c r="Q970" s="7"/>
    </row>
    <row r="971" spans="5:17" x14ac:dyDescent="0.2">
      <c r="E971" s="7"/>
      <c r="F971" s="7"/>
      <c r="P971" s="7"/>
      <c r="Q971" s="7"/>
    </row>
    <row r="972" spans="5:17" x14ac:dyDescent="0.2">
      <c r="E972" s="7"/>
      <c r="F972" s="7"/>
      <c r="P972" s="7"/>
      <c r="Q972" s="7"/>
    </row>
    <row r="973" spans="5:17" x14ac:dyDescent="0.2">
      <c r="E973" s="7"/>
      <c r="F973" s="7"/>
      <c r="P973" s="7"/>
      <c r="Q973" s="7"/>
    </row>
    <row r="974" spans="5:17" x14ac:dyDescent="0.2">
      <c r="E974" s="7"/>
      <c r="F974" s="7"/>
      <c r="P974" s="7"/>
      <c r="Q974" s="7"/>
    </row>
    <row r="975" spans="5:17" x14ac:dyDescent="0.2">
      <c r="E975" s="7"/>
      <c r="F975" s="7"/>
      <c r="P975" s="7"/>
      <c r="Q975" s="7"/>
    </row>
    <row r="976" spans="5:17" x14ac:dyDescent="0.2">
      <c r="E976" s="7"/>
      <c r="F976" s="7"/>
      <c r="P976" s="7"/>
      <c r="Q976" s="7"/>
    </row>
    <row r="977" spans="5:17" x14ac:dyDescent="0.2">
      <c r="E977" s="7"/>
      <c r="F977" s="7"/>
      <c r="P977" s="7"/>
      <c r="Q977" s="7"/>
    </row>
    <row r="978" spans="5:17" x14ac:dyDescent="0.2">
      <c r="E978" s="7"/>
      <c r="F978" s="7"/>
      <c r="P978" s="7"/>
      <c r="Q978" s="7"/>
    </row>
    <row r="979" spans="5:17" x14ac:dyDescent="0.2">
      <c r="E979" s="7"/>
      <c r="F979" s="7"/>
      <c r="P979" s="7"/>
      <c r="Q979" s="7"/>
    </row>
    <row r="980" spans="5:17" x14ac:dyDescent="0.2">
      <c r="E980" s="7"/>
      <c r="F980" s="7"/>
      <c r="P980" s="7"/>
      <c r="Q980" s="7"/>
    </row>
    <row r="981" spans="5:17" x14ac:dyDescent="0.2">
      <c r="E981" s="7"/>
      <c r="F981" s="7"/>
      <c r="P981" s="7"/>
      <c r="Q981" s="7"/>
    </row>
    <row r="982" spans="5:17" x14ac:dyDescent="0.2">
      <c r="E982" s="7"/>
      <c r="F982" s="7"/>
      <c r="P982" s="7"/>
      <c r="Q982" s="7"/>
    </row>
    <row r="983" spans="5:17" x14ac:dyDescent="0.2">
      <c r="E983" s="7"/>
      <c r="F983" s="7"/>
      <c r="P983" s="7"/>
      <c r="Q983" s="7"/>
    </row>
    <row r="984" spans="5:17" x14ac:dyDescent="0.2">
      <c r="E984" s="7"/>
      <c r="F984" s="7"/>
      <c r="P984" s="7"/>
      <c r="Q984" s="7"/>
    </row>
    <row r="985" spans="5:17" x14ac:dyDescent="0.2">
      <c r="E985" s="7"/>
      <c r="F985" s="7"/>
      <c r="P985" s="7"/>
      <c r="Q985" s="7"/>
    </row>
    <row r="986" spans="5:17" x14ac:dyDescent="0.2">
      <c r="E986" s="7"/>
      <c r="F986" s="7"/>
      <c r="P986" s="7"/>
      <c r="Q986" s="7"/>
    </row>
    <row r="987" spans="5:17" x14ac:dyDescent="0.2">
      <c r="E987" s="7"/>
      <c r="F987" s="7"/>
      <c r="P987" s="7"/>
      <c r="Q987" s="7"/>
    </row>
    <row r="988" spans="5:17" x14ac:dyDescent="0.2">
      <c r="E988" s="7"/>
      <c r="F988" s="7"/>
      <c r="P988" s="7"/>
      <c r="Q988" s="7"/>
    </row>
    <row r="989" spans="5:17" x14ac:dyDescent="0.2">
      <c r="E989" s="7"/>
      <c r="F989" s="7"/>
      <c r="P989" s="7"/>
      <c r="Q989" s="7"/>
    </row>
    <row r="990" spans="5:17" x14ac:dyDescent="0.2">
      <c r="E990" s="7"/>
      <c r="F990" s="7"/>
      <c r="P990" s="7"/>
      <c r="Q990" s="7"/>
    </row>
    <row r="991" spans="5:17" x14ac:dyDescent="0.2">
      <c r="E991" s="7"/>
      <c r="F991" s="7"/>
      <c r="P991" s="7"/>
      <c r="Q991" s="7"/>
    </row>
    <row r="992" spans="5:17" x14ac:dyDescent="0.2">
      <c r="E992" s="7"/>
      <c r="F992" s="7"/>
      <c r="P992" s="7"/>
      <c r="Q992" s="7"/>
    </row>
    <row r="993" spans="5:17" x14ac:dyDescent="0.2">
      <c r="E993" s="7"/>
      <c r="F993" s="7"/>
      <c r="P993" s="7"/>
      <c r="Q993" s="7"/>
    </row>
    <row r="994" spans="5:17" x14ac:dyDescent="0.2">
      <c r="E994" s="7"/>
      <c r="F994" s="7"/>
      <c r="P994" s="7"/>
      <c r="Q994" s="7"/>
    </row>
    <row r="995" spans="5:17" x14ac:dyDescent="0.2">
      <c r="E995" s="7"/>
      <c r="F995" s="7"/>
      <c r="P995" s="7"/>
      <c r="Q995" s="7"/>
    </row>
    <row r="996" spans="5:17" x14ac:dyDescent="0.2">
      <c r="E996" s="7"/>
      <c r="F996" s="7"/>
      <c r="P996" s="7"/>
      <c r="Q996" s="7"/>
    </row>
    <row r="997" spans="5:17" x14ac:dyDescent="0.2">
      <c r="E997" s="7"/>
      <c r="F997" s="7"/>
      <c r="P997" s="7"/>
      <c r="Q997" s="7"/>
    </row>
    <row r="998" spans="5:17" x14ac:dyDescent="0.2">
      <c r="E998" s="7"/>
      <c r="F998" s="7"/>
      <c r="P998" s="7"/>
      <c r="Q998" s="7"/>
    </row>
    <row r="999" spans="5:17" x14ac:dyDescent="0.2">
      <c r="E999" s="7"/>
      <c r="F999" s="7"/>
      <c r="P999" s="7"/>
      <c r="Q999" s="7"/>
    </row>
    <row r="1000" spans="5:17" x14ac:dyDescent="0.2">
      <c r="E1000" s="7"/>
      <c r="F1000" s="7"/>
      <c r="P1000" s="7"/>
      <c r="Q1000" s="7"/>
    </row>
    <row r="1001" spans="5:17" x14ac:dyDescent="0.2">
      <c r="E1001" s="7"/>
      <c r="F1001" s="7"/>
      <c r="P1001" s="7"/>
      <c r="Q1001" s="7"/>
    </row>
    <row r="1002" spans="5:17" x14ac:dyDescent="0.2">
      <c r="E1002" s="7"/>
      <c r="F1002" s="7"/>
      <c r="P1002" s="7"/>
      <c r="Q1002" s="7"/>
    </row>
    <row r="1003" spans="5:17" x14ac:dyDescent="0.2">
      <c r="E1003" s="7"/>
      <c r="F1003" s="7"/>
      <c r="P1003" s="7"/>
      <c r="Q1003" s="7"/>
    </row>
    <row r="1004" spans="5:17" x14ac:dyDescent="0.2">
      <c r="E1004" s="7"/>
      <c r="F1004" s="7"/>
      <c r="P1004" s="7"/>
      <c r="Q1004" s="7"/>
    </row>
    <row r="1005" spans="5:17" x14ac:dyDescent="0.2">
      <c r="E1005" s="7"/>
      <c r="F1005" s="7"/>
      <c r="P1005" s="7"/>
      <c r="Q1005" s="7"/>
    </row>
    <row r="1006" spans="5:17" x14ac:dyDescent="0.2">
      <c r="E1006" s="7"/>
      <c r="F1006" s="7"/>
      <c r="P1006" s="7"/>
      <c r="Q1006" s="7"/>
    </row>
    <row r="1007" spans="5:17" x14ac:dyDescent="0.2">
      <c r="E1007" s="7"/>
      <c r="F1007" s="7"/>
      <c r="P1007" s="7"/>
      <c r="Q1007" s="7"/>
    </row>
    <row r="1008" spans="5:17" x14ac:dyDescent="0.2">
      <c r="E1008" s="7"/>
      <c r="F1008" s="7"/>
      <c r="P1008" s="7"/>
      <c r="Q1008" s="7"/>
    </row>
    <row r="1009" spans="5:17" x14ac:dyDescent="0.2">
      <c r="E1009" s="7"/>
      <c r="F1009" s="7"/>
      <c r="P1009" s="7"/>
      <c r="Q1009" s="7"/>
    </row>
    <row r="1010" spans="5:17" x14ac:dyDescent="0.2">
      <c r="E1010" s="7"/>
      <c r="F1010" s="7"/>
      <c r="P1010" s="7"/>
      <c r="Q1010" s="7"/>
    </row>
    <row r="1011" spans="5:17" x14ac:dyDescent="0.2">
      <c r="E1011" s="7"/>
      <c r="F1011" s="7"/>
      <c r="P1011" s="7"/>
      <c r="Q1011" s="7"/>
    </row>
    <row r="1012" spans="5:17" x14ac:dyDescent="0.2">
      <c r="E1012" s="7"/>
      <c r="F1012" s="7"/>
      <c r="P1012" s="7"/>
      <c r="Q1012" s="7"/>
    </row>
    <row r="1013" spans="5:17" x14ac:dyDescent="0.2">
      <c r="E1013" s="7"/>
      <c r="F1013" s="7"/>
      <c r="P1013" s="7"/>
      <c r="Q1013" s="7"/>
    </row>
    <row r="1014" spans="5:17" x14ac:dyDescent="0.2">
      <c r="E1014" s="7"/>
      <c r="F1014" s="7"/>
      <c r="P1014" s="7"/>
      <c r="Q1014" s="7"/>
    </row>
    <row r="1015" spans="5:17" x14ac:dyDescent="0.2">
      <c r="E1015" s="7"/>
      <c r="F1015" s="7"/>
      <c r="P1015" s="7"/>
      <c r="Q1015" s="7"/>
    </row>
    <row r="1016" spans="5:17" x14ac:dyDescent="0.2">
      <c r="E1016" s="7"/>
      <c r="F1016" s="7"/>
      <c r="P1016" s="7"/>
      <c r="Q1016" s="7"/>
    </row>
    <row r="1017" spans="5:17" x14ac:dyDescent="0.2">
      <c r="E1017" s="7"/>
      <c r="F1017" s="7"/>
      <c r="P1017" s="7"/>
      <c r="Q1017" s="7"/>
    </row>
    <row r="1018" spans="5:17" x14ac:dyDescent="0.2">
      <c r="E1018" s="7"/>
      <c r="F1018" s="7"/>
      <c r="P1018" s="7"/>
      <c r="Q1018" s="7"/>
    </row>
    <row r="1019" spans="5:17" x14ac:dyDescent="0.2">
      <c r="E1019" s="7"/>
      <c r="F1019" s="7"/>
      <c r="P1019" s="7"/>
      <c r="Q1019" s="7"/>
    </row>
    <row r="1020" spans="5:17" x14ac:dyDescent="0.2">
      <c r="E1020" s="7"/>
      <c r="F1020" s="7"/>
      <c r="P1020" s="7"/>
      <c r="Q1020" s="7"/>
    </row>
    <row r="1021" spans="5:17" x14ac:dyDescent="0.2">
      <c r="E1021" s="7"/>
      <c r="F1021" s="7"/>
      <c r="P1021" s="7"/>
      <c r="Q1021" s="7"/>
    </row>
    <row r="1022" spans="5:17" x14ac:dyDescent="0.2">
      <c r="E1022" s="7"/>
      <c r="F1022" s="7"/>
      <c r="P1022" s="7"/>
      <c r="Q1022" s="7"/>
    </row>
    <row r="1023" spans="5:17" x14ac:dyDescent="0.2">
      <c r="E1023" s="7"/>
      <c r="F1023" s="7"/>
      <c r="P1023" s="7"/>
      <c r="Q1023" s="7"/>
    </row>
    <row r="1024" spans="5:17" x14ac:dyDescent="0.2">
      <c r="E1024" s="7"/>
      <c r="F1024" s="7"/>
      <c r="P1024" s="7"/>
      <c r="Q1024" s="7"/>
    </row>
    <row r="1025" spans="5:17" x14ac:dyDescent="0.2">
      <c r="E1025" s="7"/>
      <c r="F1025" s="7"/>
      <c r="P1025" s="7"/>
      <c r="Q1025" s="7"/>
    </row>
    <row r="1026" spans="5:17" x14ac:dyDescent="0.2">
      <c r="E1026" s="7"/>
      <c r="F1026" s="7"/>
      <c r="P1026" s="7"/>
      <c r="Q1026" s="7"/>
    </row>
    <row r="1027" spans="5:17" x14ac:dyDescent="0.2">
      <c r="E1027" s="7"/>
      <c r="F1027" s="7"/>
      <c r="P1027" s="7"/>
      <c r="Q1027" s="7"/>
    </row>
    <row r="1028" spans="5:17" x14ac:dyDescent="0.2">
      <c r="E1028" s="7"/>
      <c r="F1028" s="7"/>
      <c r="P1028" s="7"/>
      <c r="Q1028" s="7"/>
    </row>
    <row r="1029" spans="5:17" x14ac:dyDescent="0.2">
      <c r="E1029" s="7"/>
      <c r="F1029" s="7"/>
      <c r="P1029" s="7"/>
      <c r="Q1029" s="7"/>
    </row>
    <row r="1030" spans="5:17" x14ac:dyDescent="0.2">
      <c r="E1030" s="7"/>
      <c r="F1030" s="7"/>
      <c r="P1030" s="7"/>
      <c r="Q1030" s="7"/>
    </row>
    <row r="1031" spans="5:17" x14ac:dyDescent="0.2">
      <c r="E1031" s="7"/>
      <c r="F1031" s="7"/>
      <c r="P1031" s="7"/>
      <c r="Q1031" s="7"/>
    </row>
    <row r="1032" spans="5:17" x14ac:dyDescent="0.2">
      <c r="E1032" s="7"/>
      <c r="F1032" s="7"/>
      <c r="P1032" s="7"/>
      <c r="Q1032" s="7"/>
    </row>
    <row r="1033" spans="5:17" x14ac:dyDescent="0.2">
      <c r="E1033" s="7"/>
      <c r="F1033" s="7"/>
      <c r="P1033" s="7"/>
      <c r="Q1033" s="7"/>
    </row>
    <row r="1034" spans="5:17" x14ac:dyDescent="0.2">
      <c r="E1034" s="7"/>
      <c r="F1034" s="7"/>
      <c r="P1034" s="7"/>
      <c r="Q1034" s="7"/>
    </row>
    <row r="1035" spans="5:17" x14ac:dyDescent="0.2">
      <c r="E1035" s="7"/>
      <c r="F1035" s="7"/>
      <c r="P1035" s="7"/>
      <c r="Q1035" s="7"/>
    </row>
    <row r="1036" spans="5:17" x14ac:dyDescent="0.2">
      <c r="E1036" s="7"/>
      <c r="F1036" s="7"/>
      <c r="P1036" s="7"/>
      <c r="Q1036" s="7"/>
    </row>
    <row r="1037" spans="5:17" x14ac:dyDescent="0.2">
      <c r="E1037" s="7"/>
      <c r="F1037" s="7"/>
      <c r="P1037" s="7"/>
      <c r="Q1037" s="7"/>
    </row>
    <row r="1038" spans="5:17" x14ac:dyDescent="0.2">
      <c r="E1038" s="7"/>
      <c r="F1038" s="7"/>
      <c r="P1038" s="7"/>
      <c r="Q1038" s="7"/>
    </row>
    <row r="1039" spans="5:17" x14ac:dyDescent="0.2">
      <c r="E1039" s="7"/>
      <c r="F1039" s="7"/>
      <c r="P1039" s="7"/>
      <c r="Q1039" s="7"/>
    </row>
    <row r="1040" spans="5:17" x14ac:dyDescent="0.2">
      <c r="E1040" s="7"/>
      <c r="F1040" s="7"/>
      <c r="P1040" s="7"/>
      <c r="Q1040" s="7"/>
    </row>
    <row r="1041" spans="5:17" x14ac:dyDescent="0.2">
      <c r="E1041" s="7"/>
      <c r="F1041" s="7"/>
      <c r="P1041" s="7"/>
      <c r="Q1041" s="7"/>
    </row>
    <row r="1042" spans="5:17" x14ac:dyDescent="0.2">
      <c r="E1042" s="7"/>
      <c r="F1042" s="7"/>
      <c r="P1042" s="7"/>
      <c r="Q1042" s="7"/>
    </row>
    <row r="1043" spans="5:17" x14ac:dyDescent="0.2">
      <c r="E1043" s="7"/>
      <c r="F1043" s="7"/>
      <c r="P1043" s="7"/>
      <c r="Q1043" s="7"/>
    </row>
    <row r="1044" spans="5:17" x14ac:dyDescent="0.2">
      <c r="E1044" s="7"/>
      <c r="F1044" s="7"/>
      <c r="P1044" s="7"/>
      <c r="Q1044" s="7"/>
    </row>
    <row r="1045" spans="5:17" x14ac:dyDescent="0.2">
      <c r="E1045" s="7"/>
      <c r="F1045" s="7"/>
      <c r="P1045" s="7"/>
      <c r="Q1045" s="7"/>
    </row>
    <row r="1046" spans="5:17" x14ac:dyDescent="0.2">
      <c r="E1046" s="7"/>
      <c r="F1046" s="7"/>
      <c r="P1046" s="7"/>
      <c r="Q1046" s="7"/>
    </row>
    <row r="1047" spans="5:17" x14ac:dyDescent="0.2">
      <c r="E1047" s="7"/>
      <c r="F1047" s="7"/>
      <c r="P1047" s="7"/>
      <c r="Q1047" s="7"/>
    </row>
    <row r="1048" spans="5:17" x14ac:dyDescent="0.2">
      <c r="E1048" s="7"/>
      <c r="F1048" s="7"/>
      <c r="P1048" s="7"/>
      <c r="Q1048" s="7"/>
    </row>
    <row r="1049" spans="5:17" x14ac:dyDescent="0.2">
      <c r="E1049" s="7"/>
      <c r="F1049" s="7"/>
      <c r="P1049" s="7"/>
      <c r="Q1049" s="7"/>
    </row>
    <row r="1050" spans="5:17" x14ac:dyDescent="0.2">
      <c r="E1050" s="7"/>
      <c r="F1050" s="7"/>
      <c r="P1050" s="7"/>
      <c r="Q1050" s="7"/>
    </row>
    <row r="1051" spans="5:17" x14ac:dyDescent="0.2">
      <c r="E1051" s="7"/>
      <c r="F1051" s="7"/>
      <c r="P1051" s="7"/>
      <c r="Q1051" s="7"/>
    </row>
    <row r="1052" spans="5:17" x14ac:dyDescent="0.2">
      <c r="E1052" s="7"/>
      <c r="F1052" s="7"/>
      <c r="P1052" s="7"/>
      <c r="Q1052" s="7"/>
    </row>
    <row r="1053" spans="5:17" x14ac:dyDescent="0.2">
      <c r="E1053" s="7"/>
      <c r="F1053" s="7"/>
      <c r="P1053" s="7"/>
      <c r="Q1053" s="7"/>
    </row>
    <row r="1054" spans="5:17" x14ac:dyDescent="0.2">
      <c r="E1054" s="7"/>
      <c r="F1054" s="7"/>
      <c r="P1054" s="7"/>
      <c r="Q1054" s="7"/>
    </row>
    <row r="1055" spans="5:17" x14ac:dyDescent="0.2">
      <c r="E1055" s="7"/>
      <c r="F1055" s="7"/>
      <c r="P1055" s="7"/>
      <c r="Q1055" s="7"/>
    </row>
    <row r="1056" spans="5:17" x14ac:dyDescent="0.2">
      <c r="E1056" s="7"/>
      <c r="F1056" s="7"/>
      <c r="P1056" s="7"/>
      <c r="Q1056" s="7"/>
    </row>
    <row r="1057" spans="5:17" x14ac:dyDescent="0.2">
      <c r="E1057" s="7"/>
      <c r="F1057" s="7"/>
      <c r="P1057" s="7"/>
      <c r="Q1057" s="7"/>
    </row>
    <row r="1058" spans="5:17" x14ac:dyDescent="0.2">
      <c r="E1058" s="7"/>
      <c r="F1058" s="7"/>
      <c r="P1058" s="7"/>
      <c r="Q1058" s="7"/>
    </row>
    <row r="1059" spans="5:17" x14ac:dyDescent="0.2">
      <c r="E1059" s="7"/>
      <c r="F1059" s="7"/>
      <c r="P1059" s="7"/>
      <c r="Q1059" s="7"/>
    </row>
    <row r="1060" spans="5:17" x14ac:dyDescent="0.2">
      <c r="E1060" s="7"/>
      <c r="F1060" s="7"/>
      <c r="P1060" s="7"/>
      <c r="Q1060" s="7"/>
    </row>
    <row r="1061" spans="5:17" x14ac:dyDescent="0.2">
      <c r="E1061" s="7"/>
      <c r="F1061" s="7"/>
      <c r="P1061" s="7"/>
      <c r="Q1061" s="7"/>
    </row>
    <row r="1062" spans="5:17" x14ac:dyDescent="0.2">
      <c r="E1062" s="7"/>
      <c r="F1062" s="7"/>
      <c r="P1062" s="7"/>
      <c r="Q1062" s="7"/>
    </row>
    <row r="1063" spans="5:17" x14ac:dyDescent="0.2">
      <c r="E1063" s="7"/>
      <c r="F1063" s="7"/>
      <c r="P1063" s="7"/>
      <c r="Q1063" s="7"/>
    </row>
    <row r="1064" spans="5:17" x14ac:dyDescent="0.2">
      <c r="E1064" s="7"/>
      <c r="F1064" s="7"/>
      <c r="P1064" s="7"/>
      <c r="Q1064" s="7"/>
    </row>
    <row r="1065" spans="5:17" x14ac:dyDescent="0.2">
      <c r="E1065" s="7"/>
      <c r="F1065" s="7"/>
      <c r="P1065" s="7"/>
      <c r="Q1065" s="7"/>
    </row>
    <row r="1066" spans="5:17" x14ac:dyDescent="0.2">
      <c r="E1066" s="7"/>
      <c r="F1066" s="7"/>
      <c r="P1066" s="7"/>
      <c r="Q1066" s="7"/>
    </row>
    <row r="1067" spans="5:17" x14ac:dyDescent="0.2">
      <c r="E1067" s="7"/>
      <c r="F1067" s="7"/>
      <c r="P1067" s="7"/>
      <c r="Q1067" s="7"/>
    </row>
    <row r="1068" spans="5:17" x14ac:dyDescent="0.2">
      <c r="E1068" s="7"/>
      <c r="F1068" s="7"/>
      <c r="P1068" s="7"/>
      <c r="Q1068" s="7"/>
    </row>
    <row r="1069" spans="5:17" x14ac:dyDescent="0.2">
      <c r="E1069" s="7"/>
      <c r="F1069" s="7"/>
      <c r="P1069" s="7"/>
      <c r="Q1069" s="7"/>
    </row>
    <row r="1070" spans="5:17" x14ac:dyDescent="0.2">
      <c r="E1070" s="7"/>
      <c r="F1070" s="7"/>
      <c r="P1070" s="7"/>
      <c r="Q1070" s="7"/>
    </row>
    <row r="1071" spans="5:17" x14ac:dyDescent="0.2">
      <c r="E1071" s="7"/>
      <c r="F1071" s="7"/>
      <c r="P1071" s="7"/>
      <c r="Q1071" s="7"/>
    </row>
    <row r="1072" spans="5:17" x14ac:dyDescent="0.2">
      <c r="E1072" s="7"/>
      <c r="F1072" s="7"/>
      <c r="P1072" s="7"/>
      <c r="Q1072" s="7"/>
    </row>
    <row r="1073" spans="5:17" x14ac:dyDescent="0.2">
      <c r="E1073" s="7"/>
      <c r="F1073" s="7"/>
      <c r="P1073" s="7"/>
      <c r="Q1073" s="7"/>
    </row>
    <row r="1074" spans="5:17" x14ac:dyDescent="0.2">
      <c r="E1074" s="7"/>
      <c r="F1074" s="7"/>
      <c r="P1074" s="7"/>
      <c r="Q1074" s="7"/>
    </row>
    <row r="1075" spans="5:17" x14ac:dyDescent="0.2">
      <c r="E1075" s="7"/>
      <c r="F1075" s="7"/>
      <c r="P1075" s="7"/>
      <c r="Q1075" s="7"/>
    </row>
    <row r="1076" spans="5:17" x14ac:dyDescent="0.2">
      <c r="E1076" s="7"/>
      <c r="F1076" s="7"/>
      <c r="P1076" s="7"/>
      <c r="Q1076" s="7"/>
    </row>
    <row r="1077" spans="5:17" x14ac:dyDescent="0.2">
      <c r="E1077" s="7"/>
      <c r="F1077" s="7"/>
      <c r="P1077" s="7"/>
      <c r="Q1077" s="7"/>
    </row>
    <row r="1078" spans="5:17" x14ac:dyDescent="0.2">
      <c r="E1078" s="7"/>
      <c r="F1078" s="7"/>
      <c r="P1078" s="7"/>
      <c r="Q1078" s="7"/>
    </row>
    <row r="1079" spans="5:17" x14ac:dyDescent="0.2">
      <c r="E1079" s="7"/>
      <c r="F1079" s="7"/>
      <c r="P1079" s="7"/>
      <c r="Q1079" s="7"/>
    </row>
    <row r="1080" spans="5:17" x14ac:dyDescent="0.2">
      <c r="E1080" s="7"/>
      <c r="F1080" s="7"/>
      <c r="P1080" s="7"/>
      <c r="Q1080" s="7"/>
    </row>
    <row r="1081" spans="5:17" x14ac:dyDescent="0.2">
      <c r="E1081" s="7"/>
      <c r="F1081" s="7"/>
      <c r="P1081" s="7"/>
      <c r="Q1081" s="7"/>
    </row>
    <row r="1082" spans="5:17" x14ac:dyDescent="0.2">
      <c r="E1082" s="7"/>
      <c r="F1082" s="7"/>
      <c r="P1082" s="7"/>
      <c r="Q1082" s="7"/>
    </row>
    <row r="1083" spans="5:17" x14ac:dyDescent="0.2">
      <c r="E1083" s="7"/>
      <c r="F1083" s="7"/>
      <c r="P1083" s="7"/>
      <c r="Q1083" s="7"/>
    </row>
    <row r="1084" spans="5:17" x14ac:dyDescent="0.2">
      <c r="E1084" s="7"/>
      <c r="F1084" s="7"/>
      <c r="P1084" s="7"/>
      <c r="Q1084" s="7"/>
    </row>
    <row r="1085" spans="5:17" x14ac:dyDescent="0.2">
      <c r="E1085" s="7"/>
      <c r="F1085" s="7"/>
      <c r="P1085" s="7"/>
      <c r="Q1085" s="7"/>
    </row>
    <row r="1086" spans="5:17" x14ac:dyDescent="0.2">
      <c r="E1086" s="7"/>
      <c r="F1086" s="7"/>
      <c r="P1086" s="7"/>
      <c r="Q1086" s="7"/>
    </row>
    <row r="1087" spans="5:17" x14ac:dyDescent="0.2">
      <c r="E1087" s="7"/>
      <c r="F1087" s="7"/>
      <c r="P1087" s="7"/>
      <c r="Q1087" s="7"/>
    </row>
    <row r="1088" spans="5:17" x14ac:dyDescent="0.2">
      <c r="E1088" s="7"/>
      <c r="F1088" s="7"/>
      <c r="P1088" s="7"/>
      <c r="Q1088" s="7"/>
    </row>
    <row r="1089" spans="5:17" x14ac:dyDescent="0.2">
      <c r="E1089" s="7"/>
      <c r="F1089" s="7"/>
      <c r="P1089" s="7"/>
      <c r="Q1089" s="7"/>
    </row>
    <row r="1090" spans="5:17" x14ac:dyDescent="0.2">
      <c r="E1090" s="7"/>
      <c r="F1090" s="7"/>
      <c r="P1090" s="7"/>
      <c r="Q1090" s="7"/>
    </row>
    <row r="1091" spans="5:17" x14ac:dyDescent="0.2">
      <c r="E1091" s="7"/>
      <c r="F1091" s="7"/>
      <c r="P1091" s="7"/>
      <c r="Q1091" s="7"/>
    </row>
    <row r="1092" spans="5:17" x14ac:dyDescent="0.2">
      <c r="E1092" s="7"/>
      <c r="F1092" s="7"/>
      <c r="P1092" s="7"/>
      <c r="Q1092" s="7"/>
    </row>
    <row r="1093" spans="5:17" x14ac:dyDescent="0.2">
      <c r="E1093" s="7"/>
      <c r="F1093" s="7"/>
      <c r="P1093" s="7"/>
      <c r="Q1093" s="7"/>
    </row>
    <row r="1094" spans="5:17" x14ac:dyDescent="0.2">
      <c r="E1094" s="7"/>
      <c r="F1094" s="7"/>
      <c r="P1094" s="7"/>
      <c r="Q1094" s="7"/>
    </row>
  </sheetData>
  <phoneticPr fontId="0" type="noConversion"/>
  <pageMargins left="0.75" right="0.75" top="1" bottom="1" header="0.5" footer="0.5"/>
  <pageSetup scale="59" orientation="portrait" horizontalDpi="300" verticalDpi="300" r:id="rId1"/>
  <headerFooter alignWithMargins="0">
    <oddHeader xml:space="preserve">&amp;R&amp;D&amp;LReclaim 7.0 Project: Blank                    </oddHeader>
    <oddFooter>&amp;L&amp;F&amp;R&amp;P of &amp;N</oddFooter>
  </headerFooter>
  <colBreaks count="2" manualBreakCount="2">
    <brk id="11" max="1048575" man="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BW109"/>
  <sheetViews>
    <sheetView zoomScale="75" zoomScaleNormal="75" workbookViewId="0"/>
  </sheetViews>
  <sheetFormatPr defaultColWidth="9.77734375" defaultRowHeight="12.75" x14ac:dyDescent="0.2"/>
  <cols>
    <col min="1" max="1" width="1.88671875" style="7" customWidth="1"/>
    <col min="2" max="3" width="29.6640625" style="7" customWidth="1"/>
    <col min="4" max="4" width="5.21875" style="15" customWidth="1"/>
    <col min="5" max="5" width="8" style="5" customWidth="1"/>
    <col min="6" max="6" width="7" style="5" customWidth="1"/>
    <col min="7" max="7" width="5.6640625" style="121" customWidth="1"/>
    <col min="8" max="8" width="11.44140625" style="7" customWidth="1"/>
    <col min="9" max="9" width="5.21875" style="7" customWidth="1"/>
    <col min="10" max="10" width="6.109375" style="7" customWidth="1"/>
    <col min="11" max="11" width="6.77734375" style="7" customWidth="1"/>
    <col min="12" max="12" width="1.88671875" style="7" customWidth="1"/>
    <col min="13" max="14" width="29.6640625" style="7" customWidth="1"/>
    <col min="15" max="15" width="5.21875" style="15" customWidth="1"/>
    <col min="16" max="16" width="8" style="5" customWidth="1"/>
    <col min="17" max="17" width="7" style="5" customWidth="1"/>
    <col min="18" max="18" width="5.6640625" style="121" customWidth="1"/>
    <col min="19" max="19" width="11.44140625" style="7" customWidth="1"/>
    <col min="20" max="20" width="5.21875" style="7" customWidth="1"/>
    <col min="21" max="21" width="6.109375" style="7" customWidth="1"/>
    <col min="22" max="22" width="6.77734375" style="7" customWidth="1"/>
    <col min="23" max="23" width="1.88671875" style="7" customWidth="1"/>
    <col min="24" max="24" width="7" style="15" customWidth="1"/>
    <col min="25" max="25" width="10.33203125" style="5" customWidth="1"/>
    <col min="26" max="26" width="6.88671875" style="5" customWidth="1"/>
    <col min="27" max="27" width="6.6640625" style="121" customWidth="1"/>
    <col min="28" max="28" width="10" style="7" customWidth="1"/>
    <col min="29" max="29" width="9.21875" style="7" customWidth="1"/>
    <col min="30" max="30" width="10.5546875" style="7" customWidth="1"/>
    <col min="31" max="31" width="11.6640625" style="7" customWidth="1"/>
    <col min="32" max="32" width="1.88671875" style="7" customWidth="1"/>
    <col min="33" max="33" width="38.77734375" style="144" customWidth="1"/>
    <col min="34" max="34" width="7" style="421" customWidth="1"/>
    <col min="35" max="35" width="10.33203125" style="236" customWidth="1"/>
    <col min="36" max="36" width="6.88671875" style="236" customWidth="1"/>
    <col min="37" max="37" width="6.6640625" style="420" customWidth="1"/>
    <col min="38" max="38" width="10" style="144" customWidth="1"/>
    <col min="39" max="39" width="9.21875" style="144" customWidth="1"/>
    <col min="40" max="40" width="10.5546875" style="144" customWidth="1"/>
    <col min="41" max="41" width="11.6640625" style="144" customWidth="1"/>
    <col min="42" max="42" width="1.88671875" style="7" customWidth="1"/>
    <col min="43" max="43" width="38.77734375" style="7" customWidth="1"/>
    <col min="44" max="44" width="7" style="15" customWidth="1"/>
    <col min="45" max="45" width="10.33203125" style="5" customWidth="1"/>
    <col min="46" max="46" width="6.88671875" style="5" customWidth="1"/>
    <col min="47" max="47" width="6.6640625" style="121" customWidth="1"/>
    <col min="48" max="48" width="10" style="7" customWidth="1"/>
    <col min="49" max="49" width="9.21875" style="7" customWidth="1"/>
    <col min="50" max="50" width="10.5546875" style="7" customWidth="1"/>
    <col min="51" max="51" width="11.6640625" style="7" customWidth="1"/>
    <col min="52" max="52" width="1.88671875" style="7" customWidth="1"/>
    <col min="53" max="53" width="38.77734375" style="7" customWidth="1"/>
    <col min="54" max="54" width="7" style="15" customWidth="1"/>
    <col min="55" max="55" width="10.33203125" style="5" customWidth="1"/>
    <col min="56" max="56" width="6.88671875" style="5" customWidth="1"/>
    <col min="57" max="57" width="6.6640625" style="121" customWidth="1"/>
    <col min="58" max="58" width="10" style="7" customWidth="1"/>
    <col min="59" max="59" width="9.21875" style="7" customWidth="1"/>
    <col min="60" max="60" width="10.5546875" style="7" customWidth="1"/>
    <col min="61" max="61" width="11.6640625" style="7" customWidth="1"/>
    <col min="62" max="62" width="1.88671875" style="7" customWidth="1"/>
    <col min="63" max="16384" width="9.77734375" style="7"/>
  </cols>
  <sheetData>
    <row r="1" spans="1:75" s="114" customFormat="1" ht="24.75" customHeight="1" x14ac:dyDescent="0.2">
      <c r="A1" s="7">
        <v>1</v>
      </c>
      <c r="B1" s="401" t="s">
        <v>216</v>
      </c>
      <c r="C1" s="401"/>
      <c r="D1" s="390"/>
      <c r="E1" s="418"/>
      <c r="G1" s="419" t="s">
        <v>360</v>
      </c>
      <c r="H1" s="416">
        <v>1</v>
      </c>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row>
    <row r="2" spans="1:75" s="21" customFormat="1" ht="5.0999999999999996" customHeight="1" thickBot="1" x14ac:dyDescent="0.25">
      <c r="A2" s="7"/>
      <c r="D2" s="7"/>
      <c r="E2" s="7"/>
      <c r="F2" s="7"/>
      <c r="G2" s="399"/>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row>
    <row r="3" spans="1:75" s="114" customFormat="1" ht="33" customHeight="1" x14ac:dyDescent="0.2">
      <c r="A3" s="7"/>
      <c r="B3" s="385" t="s">
        <v>4</v>
      </c>
      <c r="C3" s="385" t="s">
        <v>355</v>
      </c>
      <c r="D3" s="386" t="s">
        <v>199</v>
      </c>
      <c r="E3" s="387" t="s">
        <v>198</v>
      </c>
      <c r="F3" s="387" t="s">
        <v>200</v>
      </c>
      <c r="G3" s="394" t="s">
        <v>201</v>
      </c>
      <c r="H3" s="386" t="s">
        <v>202</v>
      </c>
      <c r="I3" s="385" t="s">
        <v>203</v>
      </c>
      <c r="J3" s="385" t="s">
        <v>215</v>
      </c>
      <c r="K3" s="385" t="s">
        <v>204</v>
      </c>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row>
    <row r="4" spans="1:75" ht="15" customHeight="1" x14ac:dyDescent="0.2">
      <c r="B4" s="65" t="s">
        <v>883</v>
      </c>
      <c r="C4" s="65"/>
      <c r="D4" s="66"/>
      <c r="E4" s="65"/>
      <c r="F4" s="65"/>
      <c r="G4" s="123"/>
      <c r="H4" s="68"/>
      <c r="I4" s="232"/>
      <c r="J4" s="232"/>
      <c r="K4" s="232"/>
      <c r="O4" s="7"/>
      <c r="P4" s="7"/>
      <c r="Q4" s="7"/>
      <c r="R4" s="7"/>
      <c r="X4" s="7"/>
      <c r="Y4" s="7"/>
      <c r="Z4" s="7"/>
      <c r="AA4" s="7"/>
      <c r="AG4" s="7"/>
      <c r="AH4" s="7"/>
      <c r="AI4" s="7"/>
      <c r="AJ4" s="7"/>
      <c r="AK4" s="7"/>
      <c r="AL4" s="7"/>
      <c r="AM4" s="7"/>
      <c r="AN4" s="7"/>
      <c r="AO4" s="7"/>
      <c r="AR4" s="7"/>
      <c r="AS4" s="7"/>
      <c r="AT4" s="7"/>
      <c r="AU4" s="7"/>
      <c r="BB4" s="7"/>
      <c r="BC4" s="7"/>
      <c r="BD4" s="7"/>
      <c r="BE4" s="7"/>
    </row>
    <row r="5" spans="1:75" ht="15" customHeight="1" x14ac:dyDescent="0.2">
      <c r="B5" s="5" t="s">
        <v>39</v>
      </c>
      <c r="C5" s="5"/>
      <c r="D5" s="16" t="s">
        <v>249</v>
      </c>
      <c r="F5" s="5" t="e">
        <f>NA()</f>
        <v>#N/A</v>
      </c>
      <c r="G5" s="121">
        <f>IF(ISNA(F5),0,INDEX(IF(UPPER(RIGHT(F5,1))=Low,UnitCostLow, IF(UPPER(RIGHT(F5,1))=High,UnitCostHigh,UnitCostSpecified)),MATCH(UPPER(LEFT(F5,LEN(F5)-1)),CostCode,0)))</f>
        <v>0</v>
      </c>
      <c r="H5" s="4">
        <f>G5*E5</f>
        <v>0</v>
      </c>
      <c r="I5" s="44"/>
      <c r="J5" s="4">
        <f>H5*I5</f>
        <v>0</v>
      </c>
      <c r="K5" s="45">
        <f>+H5*(1-I5)</f>
        <v>0</v>
      </c>
      <c r="O5" s="7"/>
      <c r="P5" s="7"/>
      <c r="Q5" s="7"/>
      <c r="R5" s="7"/>
      <c r="X5" s="7"/>
      <c r="Y5" s="7"/>
      <c r="Z5" s="7"/>
      <c r="AA5" s="7"/>
      <c r="AG5" s="7"/>
      <c r="AH5" s="7"/>
      <c r="AI5" s="7"/>
      <c r="AJ5" s="7"/>
      <c r="AK5" s="7"/>
      <c r="AL5" s="7"/>
      <c r="AM5" s="7"/>
      <c r="AN5" s="7"/>
      <c r="AO5" s="7"/>
      <c r="AR5" s="7"/>
      <c r="AS5" s="7"/>
      <c r="AT5" s="7"/>
      <c r="AU5" s="7"/>
      <c r="BB5" s="7"/>
      <c r="BC5" s="7"/>
      <c r="BD5" s="7"/>
      <c r="BE5" s="7"/>
    </row>
    <row r="6" spans="1:75" ht="15" customHeight="1" x14ac:dyDescent="0.2">
      <c r="B6" s="5" t="s">
        <v>837</v>
      </c>
      <c r="C6" s="5"/>
      <c r="D6" s="16" t="s">
        <v>249</v>
      </c>
      <c r="F6" s="5" t="e">
        <f>NA()</f>
        <v>#N/A</v>
      </c>
      <c r="G6" s="121">
        <f>IF(ISNA(F6),0,INDEX(IF(UPPER(RIGHT(F6,1))=Low,UnitCostLow, IF(UPPER(RIGHT(F6,1))=High,UnitCostHigh,UnitCostSpecified)),MATCH(UPPER(LEFT(F6,LEN(F6)-1)),CostCode,0)))</f>
        <v>0</v>
      </c>
      <c r="H6" s="4">
        <f>G6*E6</f>
        <v>0</v>
      </c>
      <c r="I6" s="44"/>
      <c r="J6" s="4">
        <f t="shared" ref="J6:J52" si="0">H6*I6</f>
        <v>0</v>
      </c>
      <c r="K6" s="45">
        <f t="shared" ref="K6:K28" si="1">+H6*(1-I6)</f>
        <v>0</v>
      </c>
      <c r="O6" s="7"/>
      <c r="P6" s="7"/>
      <c r="Q6" s="7"/>
      <c r="R6" s="7"/>
      <c r="X6" s="7"/>
      <c r="Y6" s="7"/>
      <c r="Z6" s="7"/>
      <c r="AA6" s="7"/>
      <c r="AG6" s="7"/>
      <c r="AH6" s="7"/>
      <c r="AI6" s="7"/>
      <c r="AJ6" s="7"/>
      <c r="AK6" s="7"/>
      <c r="AL6" s="7"/>
      <c r="AM6" s="7"/>
      <c r="AN6" s="7"/>
      <c r="AO6" s="7"/>
      <c r="AR6" s="7"/>
      <c r="AS6" s="7"/>
      <c r="AT6" s="7"/>
      <c r="AU6" s="7"/>
      <c r="BB6" s="7"/>
      <c r="BC6" s="7"/>
      <c r="BD6" s="7"/>
      <c r="BE6" s="7"/>
    </row>
    <row r="7" spans="1:75" ht="15" customHeight="1" x14ac:dyDescent="0.2">
      <c r="B7" s="5" t="s">
        <v>13</v>
      </c>
      <c r="C7" s="5"/>
      <c r="D7" s="16"/>
      <c r="F7" s="5" t="e">
        <f>NA()</f>
        <v>#N/A</v>
      </c>
      <c r="G7" s="121">
        <f>IF(ISNA(F7),0,INDEX(IF(UPPER(RIGHT(F7,1))=Low,UnitCostLow, IF(UPPER(RIGHT(F7,1))=High,UnitCostHigh,UnitCostSpecified)),MATCH(UPPER(LEFT(F7,LEN(F7)-1)),CostCode,0)))</f>
        <v>0</v>
      </c>
      <c r="H7" s="4">
        <f>G7*E7</f>
        <v>0</v>
      </c>
      <c r="I7" s="44"/>
      <c r="J7" s="4">
        <f t="shared" si="0"/>
        <v>0</v>
      </c>
      <c r="K7" s="45">
        <f t="shared" si="1"/>
        <v>0</v>
      </c>
      <c r="O7" s="7"/>
      <c r="P7" s="7"/>
      <c r="Q7" s="7"/>
      <c r="R7" s="7"/>
      <c r="X7" s="7"/>
      <c r="Y7" s="7"/>
      <c r="Z7" s="7"/>
      <c r="AA7" s="7"/>
      <c r="AG7" s="7"/>
      <c r="AH7" s="7"/>
      <c r="AI7" s="7"/>
      <c r="AJ7" s="7"/>
      <c r="AK7" s="7"/>
      <c r="AL7" s="7"/>
      <c r="AM7" s="7"/>
      <c r="AN7" s="7"/>
      <c r="AO7" s="7"/>
      <c r="AR7" s="7"/>
      <c r="AS7" s="7"/>
      <c r="AT7" s="7"/>
      <c r="AU7" s="7"/>
      <c r="BB7" s="7"/>
      <c r="BC7" s="7"/>
      <c r="BD7" s="7"/>
      <c r="BE7" s="7"/>
    </row>
    <row r="8" spans="1:75" ht="15" customHeight="1" x14ac:dyDescent="0.2">
      <c r="B8" s="65" t="s">
        <v>935</v>
      </c>
      <c r="C8" s="65"/>
      <c r="D8" s="66"/>
      <c r="E8" s="65"/>
      <c r="F8" s="65"/>
      <c r="G8" s="123"/>
      <c r="H8" s="68"/>
      <c r="I8" s="70"/>
      <c r="J8" s="68"/>
      <c r="K8" s="71"/>
      <c r="O8" s="7"/>
      <c r="P8" s="7"/>
      <c r="Q8" s="7"/>
      <c r="R8" s="7"/>
      <c r="X8" s="7"/>
      <c r="Y8" s="7"/>
      <c r="Z8" s="7"/>
      <c r="AA8" s="7"/>
      <c r="AG8" s="7"/>
      <c r="AH8" s="7"/>
      <c r="AI8" s="7"/>
      <c r="AJ8" s="7"/>
      <c r="AK8" s="7"/>
      <c r="AL8" s="7"/>
      <c r="AM8" s="7"/>
      <c r="AN8" s="7"/>
      <c r="AO8" s="7"/>
      <c r="AR8" s="7"/>
      <c r="AS8" s="7"/>
      <c r="AT8" s="7"/>
      <c r="AU8" s="7"/>
      <c r="BB8" s="7"/>
      <c r="BC8" s="7"/>
      <c r="BD8" s="7"/>
      <c r="BE8" s="7"/>
    </row>
    <row r="9" spans="1:75" ht="15" customHeight="1" x14ac:dyDescent="0.2">
      <c r="B9" s="5" t="s">
        <v>499</v>
      </c>
      <c r="C9" s="5"/>
      <c r="D9" s="16" t="s">
        <v>40</v>
      </c>
      <c r="F9" s="5" t="e">
        <f>NA()</f>
        <v>#N/A</v>
      </c>
      <c r="G9" s="121">
        <f t="shared" ref="G9:G28" si="2">IF(ISNA(F9),0,INDEX(IF(UPPER(RIGHT(F9,1))=Low,UnitCostLow, IF(UPPER(RIGHT(F9,1))=High,UnitCostHigh,UnitCostSpecified)),MATCH(UPPER(LEFT(F9,LEN(F9)-1)),CostCode,0)))</f>
        <v>0</v>
      </c>
      <c r="H9" s="4">
        <f t="shared" ref="H9:H28" si="3">G9*E9</f>
        <v>0</v>
      </c>
      <c r="I9" s="44"/>
      <c r="J9" s="4">
        <f t="shared" si="0"/>
        <v>0</v>
      </c>
      <c r="K9" s="45">
        <f t="shared" si="1"/>
        <v>0</v>
      </c>
      <c r="O9" s="7"/>
      <c r="P9" s="7"/>
      <c r="Q9" s="7"/>
      <c r="R9" s="7"/>
      <c r="X9" s="7"/>
      <c r="Y9" s="7"/>
      <c r="Z9" s="7"/>
      <c r="AA9" s="7"/>
      <c r="AG9" s="7"/>
      <c r="AH9" s="7"/>
      <c r="AI9" s="7"/>
      <c r="AJ9" s="7"/>
      <c r="AK9" s="7"/>
      <c r="AL9" s="7"/>
      <c r="AM9" s="7"/>
      <c r="AN9" s="7"/>
      <c r="AO9" s="7"/>
      <c r="AR9" s="7"/>
      <c r="AS9" s="7"/>
      <c r="AT9" s="7"/>
      <c r="AU9" s="7"/>
      <c r="BB9" s="7"/>
      <c r="BC9" s="7"/>
      <c r="BD9" s="7"/>
      <c r="BE9" s="7"/>
    </row>
    <row r="10" spans="1:75" ht="15" customHeight="1" x14ac:dyDescent="0.2">
      <c r="B10" s="5" t="s">
        <v>500</v>
      </c>
      <c r="C10" s="5"/>
      <c r="D10" s="16" t="s">
        <v>40</v>
      </c>
      <c r="F10" s="5" t="e">
        <f>NA()</f>
        <v>#N/A</v>
      </c>
      <c r="G10" s="121">
        <f t="shared" si="2"/>
        <v>0</v>
      </c>
      <c r="H10" s="4">
        <f t="shared" si="3"/>
        <v>0</v>
      </c>
      <c r="I10" s="44"/>
      <c r="J10" s="4">
        <f t="shared" si="0"/>
        <v>0</v>
      </c>
      <c r="K10" s="45">
        <f t="shared" si="1"/>
        <v>0</v>
      </c>
      <c r="O10" s="7"/>
      <c r="P10" s="7"/>
      <c r="Q10" s="7"/>
      <c r="R10" s="7"/>
      <c r="X10" s="7"/>
      <c r="Y10" s="7"/>
      <c r="Z10" s="7"/>
      <c r="AA10" s="7"/>
      <c r="AG10" s="7"/>
      <c r="AH10" s="7"/>
      <c r="AI10" s="7"/>
      <c r="AJ10" s="7"/>
      <c r="AK10" s="7"/>
      <c r="AL10" s="7"/>
      <c r="AM10" s="7"/>
      <c r="AN10" s="7"/>
      <c r="AO10" s="7"/>
      <c r="AR10" s="7"/>
      <c r="AS10" s="7"/>
      <c r="AT10" s="7"/>
      <c r="AU10" s="7"/>
      <c r="BB10" s="7"/>
      <c r="BC10" s="7"/>
      <c r="BD10" s="7"/>
      <c r="BE10" s="7"/>
    </row>
    <row r="11" spans="1:75" ht="15" customHeight="1" x14ac:dyDescent="0.2">
      <c r="B11" s="5" t="s">
        <v>501</v>
      </c>
      <c r="C11" s="5"/>
      <c r="D11" s="16" t="s">
        <v>40</v>
      </c>
      <c r="F11" s="5" t="e">
        <f>NA()</f>
        <v>#N/A</v>
      </c>
      <c r="G11" s="121">
        <f t="shared" si="2"/>
        <v>0</v>
      </c>
      <c r="H11" s="4">
        <f t="shared" si="3"/>
        <v>0</v>
      </c>
      <c r="I11" s="44"/>
      <c r="J11" s="4">
        <f t="shared" si="0"/>
        <v>0</v>
      </c>
      <c r="K11" s="45">
        <f t="shared" si="1"/>
        <v>0</v>
      </c>
      <c r="O11" s="7"/>
      <c r="P11" s="7"/>
      <c r="Q11" s="7"/>
      <c r="R11" s="7"/>
      <c r="X11" s="7"/>
      <c r="Y11" s="7"/>
      <c r="Z11" s="7"/>
      <c r="AA11" s="7"/>
      <c r="AG11" s="7"/>
      <c r="AH11" s="7"/>
      <c r="AI11" s="7"/>
      <c r="AJ11" s="7"/>
      <c r="AK11" s="7"/>
      <c r="AL11" s="7"/>
      <c r="AM11" s="7"/>
      <c r="AN11" s="7"/>
      <c r="AO11" s="7"/>
      <c r="AR11" s="7"/>
      <c r="AS11" s="7"/>
      <c r="AT11" s="7"/>
      <c r="AU11" s="7"/>
      <c r="BB11" s="7"/>
      <c r="BC11" s="7"/>
      <c r="BD11" s="7"/>
      <c r="BE11" s="7"/>
    </row>
    <row r="12" spans="1:75" ht="15" customHeight="1" x14ac:dyDescent="0.2">
      <c r="B12" s="5" t="s">
        <v>502</v>
      </c>
      <c r="C12" s="5"/>
      <c r="D12" s="16" t="s">
        <v>40</v>
      </c>
      <c r="F12" s="5" t="e">
        <f>NA()</f>
        <v>#N/A</v>
      </c>
      <c r="G12" s="121">
        <f t="shared" si="2"/>
        <v>0</v>
      </c>
      <c r="H12" s="4">
        <f t="shared" si="3"/>
        <v>0</v>
      </c>
      <c r="I12" s="44"/>
      <c r="J12" s="4">
        <f t="shared" si="0"/>
        <v>0</v>
      </c>
      <c r="K12" s="45">
        <f t="shared" si="1"/>
        <v>0</v>
      </c>
      <c r="O12" s="7"/>
      <c r="P12" s="7"/>
      <c r="Q12" s="7"/>
      <c r="R12" s="7"/>
      <c r="X12" s="7"/>
      <c r="Y12" s="7"/>
      <c r="Z12" s="7"/>
      <c r="AA12" s="7"/>
      <c r="AG12" s="7"/>
      <c r="AH12" s="7"/>
      <c r="AI12" s="7"/>
      <c r="AJ12" s="7"/>
      <c r="AK12" s="7"/>
      <c r="AL12" s="7"/>
      <c r="AM12" s="7"/>
      <c r="AN12" s="7"/>
      <c r="AO12" s="7"/>
      <c r="AR12" s="7"/>
      <c r="AS12" s="7"/>
      <c r="AT12" s="7"/>
      <c r="AU12" s="7"/>
      <c r="BB12" s="7"/>
      <c r="BC12" s="7"/>
      <c r="BD12" s="7"/>
      <c r="BE12" s="7"/>
    </row>
    <row r="13" spans="1:75" ht="15" customHeight="1" x14ac:dyDescent="0.2">
      <c r="B13" s="5" t="s">
        <v>503</v>
      </c>
      <c r="C13" s="5"/>
      <c r="D13" s="16" t="s">
        <v>40</v>
      </c>
      <c r="F13" s="5" t="e">
        <f>NA()</f>
        <v>#N/A</v>
      </c>
      <c r="G13" s="121">
        <f t="shared" si="2"/>
        <v>0</v>
      </c>
      <c r="H13" s="4">
        <f t="shared" si="3"/>
        <v>0</v>
      </c>
      <c r="I13" s="44"/>
      <c r="J13" s="4">
        <f t="shared" si="0"/>
        <v>0</v>
      </c>
      <c r="K13" s="45">
        <f t="shared" si="1"/>
        <v>0</v>
      </c>
      <c r="O13" s="7"/>
      <c r="P13" s="7"/>
      <c r="Q13" s="7"/>
      <c r="R13" s="7"/>
      <c r="X13" s="7"/>
      <c r="Y13" s="7"/>
      <c r="Z13" s="7"/>
      <c r="AA13" s="7"/>
      <c r="AG13" s="7"/>
      <c r="AH13" s="7"/>
      <c r="AI13" s="7"/>
      <c r="AJ13" s="7"/>
      <c r="AK13" s="7"/>
      <c r="AL13" s="7"/>
      <c r="AM13" s="7"/>
      <c r="AN13" s="7"/>
      <c r="AO13" s="7"/>
      <c r="AR13" s="7"/>
      <c r="AS13" s="7"/>
      <c r="AT13" s="7"/>
      <c r="AU13" s="7"/>
      <c r="BB13" s="7"/>
      <c r="BC13" s="7"/>
      <c r="BD13" s="7"/>
      <c r="BE13" s="7"/>
    </row>
    <row r="14" spans="1:75" ht="15" customHeight="1" x14ac:dyDescent="0.2">
      <c r="B14" s="5" t="s">
        <v>504</v>
      </c>
      <c r="C14" s="5"/>
      <c r="D14" s="16" t="s">
        <v>40</v>
      </c>
      <c r="F14" s="5" t="e">
        <f>NA()</f>
        <v>#N/A</v>
      </c>
      <c r="G14" s="121">
        <f t="shared" si="2"/>
        <v>0</v>
      </c>
      <c r="H14" s="4">
        <f t="shared" si="3"/>
        <v>0</v>
      </c>
      <c r="I14" s="44"/>
      <c r="J14" s="4">
        <f t="shared" si="0"/>
        <v>0</v>
      </c>
      <c r="K14" s="45">
        <f t="shared" si="1"/>
        <v>0</v>
      </c>
      <c r="O14" s="7"/>
      <c r="P14" s="7"/>
      <c r="Q14" s="7"/>
      <c r="R14" s="7"/>
      <c r="X14" s="7"/>
      <c r="Y14" s="7"/>
      <c r="Z14" s="7"/>
      <c r="AA14" s="7"/>
      <c r="AG14" s="7"/>
      <c r="AH14" s="7"/>
      <c r="AI14" s="7"/>
      <c r="AJ14" s="7"/>
      <c r="AK14" s="7"/>
      <c r="AL14" s="7"/>
      <c r="AM14" s="7"/>
      <c r="AN14" s="7"/>
      <c r="AO14" s="7"/>
      <c r="AR14" s="7"/>
      <c r="AS14" s="7"/>
      <c r="AT14" s="7"/>
      <c r="AU14" s="7"/>
      <c r="BB14" s="7"/>
      <c r="BC14" s="7"/>
      <c r="BD14" s="7"/>
      <c r="BE14" s="7"/>
    </row>
    <row r="15" spans="1:75" ht="15" customHeight="1" x14ac:dyDescent="0.2">
      <c r="B15" s="5" t="s">
        <v>505</v>
      </c>
      <c r="C15" s="5"/>
      <c r="D15" s="16" t="s">
        <v>40</v>
      </c>
      <c r="F15" s="5" t="e">
        <f>NA()</f>
        <v>#N/A</v>
      </c>
      <c r="G15" s="121">
        <f t="shared" si="2"/>
        <v>0</v>
      </c>
      <c r="H15" s="4">
        <f t="shared" si="3"/>
        <v>0</v>
      </c>
      <c r="I15" s="44"/>
      <c r="J15" s="4">
        <f t="shared" si="0"/>
        <v>0</v>
      </c>
      <c r="K15" s="45">
        <f t="shared" si="1"/>
        <v>0</v>
      </c>
      <c r="O15" s="7"/>
      <c r="P15" s="7"/>
      <c r="Q15" s="7"/>
      <c r="R15" s="7"/>
      <c r="X15" s="7"/>
      <c r="Y15" s="7"/>
      <c r="Z15" s="7"/>
      <c r="AA15" s="7"/>
      <c r="AG15" s="7"/>
      <c r="AH15" s="7"/>
      <c r="AI15" s="7"/>
      <c r="AJ15" s="7"/>
      <c r="AK15" s="7"/>
      <c r="AL15" s="7"/>
      <c r="AM15" s="7"/>
      <c r="AN15" s="7"/>
      <c r="AO15" s="7"/>
      <c r="AR15" s="7"/>
      <c r="AS15" s="7"/>
      <c r="AT15" s="7"/>
      <c r="AU15" s="7"/>
      <c r="BB15" s="7"/>
      <c r="BC15" s="7"/>
      <c r="BD15" s="7"/>
      <c r="BE15" s="7"/>
    </row>
    <row r="16" spans="1:75" ht="15" customHeight="1" x14ac:dyDescent="0.2">
      <c r="B16" s="5" t="s">
        <v>506</v>
      </c>
      <c r="C16" s="5"/>
      <c r="D16" s="16" t="s">
        <v>40</v>
      </c>
      <c r="F16" s="5" t="e">
        <f>NA()</f>
        <v>#N/A</v>
      </c>
      <c r="G16" s="121">
        <f>IF(ISNA(F16),0,INDEX(IF(UPPER(RIGHT(F16,1))=Low,UnitCostLow, IF(UPPER(RIGHT(F16,1))=High,UnitCostHigh,UnitCostSpecified)),MATCH(UPPER(LEFT(F16,LEN(F16)-1)),CostCode,0)))</f>
        <v>0</v>
      </c>
      <c r="H16" s="4">
        <f t="shared" si="3"/>
        <v>0</v>
      </c>
      <c r="I16" s="44"/>
      <c r="J16" s="4">
        <f>H16*I16</f>
        <v>0</v>
      </c>
      <c r="K16" s="45">
        <f>+H16*(1-I16)</f>
        <v>0</v>
      </c>
      <c r="O16" s="7"/>
      <c r="P16" s="7"/>
      <c r="Q16" s="7"/>
      <c r="R16" s="7"/>
      <c r="X16" s="7"/>
      <c r="Y16" s="7"/>
      <c r="Z16" s="7"/>
      <c r="AA16" s="7"/>
      <c r="AG16" s="7"/>
      <c r="AH16" s="7"/>
      <c r="AI16" s="7"/>
      <c r="AJ16" s="7"/>
      <c r="AK16" s="7"/>
      <c r="AL16" s="7"/>
      <c r="AM16" s="7"/>
      <c r="AN16" s="7"/>
      <c r="AO16" s="7"/>
      <c r="AR16" s="7"/>
      <c r="AS16" s="7"/>
      <c r="AT16" s="7"/>
      <c r="AU16" s="7"/>
      <c r="BB16" s="7"/>
      <c r="BC16" s="7"/>
      <c r="BD16" s="7"/>
      <c r="BE16" s="7"/>
    </row>
    <row r="17" spans="2:57" ht="15" customHeight="1" x14ac:dyDescent="0.2">
      <c r="B17" s="5" t="s">
        <v>507</v>
      </c>
      <c r="C17" s="5"/>
      <c r="D17" s="16" t="s">
        <v>40</v>
      </c>
      <c r="F17" s="5" t="e">
        <f>NA()</f>
        <v>#N/A</v>
      </c>
      <c r="G17" s="121">
        <f>IF(ISNA(F17),0,INDEX(IF(UPPER(RIGHT(F17,1))=Low,UnitCostLow, IF(UPPER(RIGHT(F17,1))=High,UnitCostHigh,UnitCostSpecified)),MATCH(UPPER(LEFT(F17,LEN(F17)-1)),CostCode,0)))</f>
        <v>0</v>
      </c>
      <c r="H17" s="4">
        <f t="shared" si="3"/>
        <v>0</v>
      </c>
      <c r="I17" s="44"/>
      <c r="J17" s="4">
        <f>H17*I17</f>
        <v>0</v>
      </c>
      <c r="K17" s="45">
        <f>+H17*(1-I17)</f>
        <v>0</v>
      </c>
      <c r="O17" s="7"/>
      <c r="P17" s="7"/>
      <c r="Q17" s="7"/>
      <c r="R17" s="7"/>
      <c r="X17" s="7"/>
      <c r="Y17" s="7"/>
      <c r="Z17" s="7"/>
      <c r="AA17" s="7"/>
      <c r="AG17" s="7"/>
      <c r="AH17" s="7"/>
      <c r="AI17" s="7"/>
      <c r="AJ17" s="7"/>
      <c r="AK17" s="7"/>
      <c r="AL17" s="7"/>
      <c r="AM17" s="7"/>
      <c r="AN17" s="7"/>
      <c r="AO17" s="7"/>
      <c r="AR17" s="7"/>
      <c r="AS17" s="7"/>
      <c r="AT17" s="7"/>
      <c r="AU17" s="7"/>
      <c r="BB17" s="7"/>
      <c r="BC17" s="7"/>
      <c r="BD17" s="7"/>
      <c r="BE17" s="7"/>
    </row>
    <row r="18" spans="2:57" ht="15" customHeight="1" x14ac:dyDescent="0.2">
      <c r="B18" s="5" t="s">
        <v>508</v>
      </c>
      <c r="C18" s="5"/>
      <c r="D18" s="16" t="s">
        <v>40</v>
      </c>
      <c r="F18" s="5" t="e">
        <f>NA()</f>
        <v>#N/A</v>
      </c>
      <c r="G18" s="121">
        <f>IF(ISNA(F18),0,INDEX(IF(UPPER(RIGHT(F18,1))=Low,UnitCostLow, IF(UPPER(RIGHT(F18,1))=High,UnitCostHigh,UnitCostSpecified)),MATCH(UPPER(LEFT(F18,LEN(F18)-1)),CostCode,0)))</f>
        <v>0</v>
      </c>
      <c r="H18" s="4">
        <f t="shared" si="3"/>
        <v>0</v>
      </c>
      <c r="I18" s="44"/>
      <c r="J18" s="4">
        <f>H18*I18</f>
        <v>0</v>
      </c>
      <c r="K18" s="45">
        <f>+H18*(1-I18)</f>
        <v>0</v>
      </c>
      <c r="O18" s="7"/>
      <c r="P18" s="7"/>
      <c r="Q18" s="7"/>
      <c r="R18" s="7"/>
      <c r="X18" s="7"/>
      <c r="Y18" s="7"/>
      <c r="Z18" s="7"/>
      <c r="AA18" s="7"/>
      <c r="AG18" s="7"/>
      <c r="AH18" s="7"/>
      <c r="AI18" s="7"/>
      <c r="AJ18" s="7"/>
      <c r="AK18" s="7"/>
      <c r="AL18" s="7"/>
      <c r="AM18" s="7"/>
      <c r="AN18" s="7"/>
      <c r="AO18" s="7"/>
      <c r="AR18" s="7"/>
      <c r="AS18" s="7"/>
      <c r="AT18" s="7"/>
      <c r="AU18" s="7"/>
      <c r="BB18" s="7"/>
      <c r="BC18" s="7"/>
      <c r="BD18" s="7"/>
      <c r="BE18" s="7"/>
    </row>
    <row r="19" spans="2:57" ht="15" customHeight="1" x14ac:dyDescent="0.2">
      <c r="B19" s="5" t="s">
        <v>509</v>
      </c>
      <c r="C19" s="5"/>
      <c r="D19" s="16" t="s">
        <v>40</v>
      </c>
      <c r="F19" s="5" t="e">
        <f>NA()</f>
        <v>#N/A</v>
      </c>
      <c r="G19" s="121">
        <f>IF(ISNA(F19),0,INDEX(IF(UPPER(RIGHT(F19,1))=Low,UnitCostLow, IF(UPPER(RIGHT(F19,1))=High,UnitCostHigh,UnitCostSpecified)),MATCH(UPPER(LEFT(F19,LEN(F19)-1)),CostCode,0)))</f>
        <v>0</v>
      </c>
      <c r="H19" s="4">
        <f t="shared" si="3"/>
        <v>0</v>
      </c>
      <c r="I19" s="44"/>
      <c r="J19" s="4">
        <f>H19*I19</f>
        <v>0</v>
      </c>
      <c r="K19" s="45">
        <f>+H19*(1-I19)</f>
        <v>0</v>
      </c>
      <c r="O19" s="7"/>
      <c r="P19" s="7"/>
      <c r="Q19" s="7"/>
      <c r="R19" s="7"/>
      <c r="X19" s="7"/>
      <c r="Y19" s="7"/>
      <c r="Z19" s="7"/>
      <c r="AA19" s="7"/>
      <c r="AG19" s="7"/>
      <c r="AH19" s="7"/>
      <c r="AI19" s="7"/>
      <c r="AJ19" s="7"/>
      <c r="AK19" s="7"/>
      <c r="AL19" s="7"/>
      <c r="AM19" s="7"/>
      <c r="AN19" s="7"/>
      <c r="AO19" s="7"/>
      <c r="AR19" s="7"/>
      <c r="AS19" s="7"/>
      <c r="AT19" s="7"/>
      <c r="AU19" s="7"/>
      <c r="BB19" s="7"/>
      <c r="BC19" s="7"/>
      <c r="BD19" s="7"/>
      <c r="BE19" s="7"/>
    </row>
    <row r="20" spans="2:57" ht="15" customHeight="1" x14ac:dyDescent="0.2">
      <c r="B20" s="5" t="s">
        <v>510</v>
      </c>
      <c r="C20" s="5"/>
      <c r="D20" s="16" t="s">
        <v>40</v>
      </c>
      <c r="F20" s="5" t="e">
        <f>NA()</f>
        <v>#N/A</v>
      </c>
      <c r="G20" s="121">
        <f>IF(ISNA(F20),0,INDEX(IF(UPPER(RIGHT(F20,1))=Low,UnitCostLow, IF(UPPER(RIGHT(F20,1))=High,UnitCostHigh,UnitCostSpecified)),MATCH(UPPER(LEFT(F20,LEN(F20)-1)),CostCode,0)))</f>
        <v>0</v>
      </c>
      <c r="H20" s="4">
        <f t="shared" si="3"/>
        <v>0</v>
      </c>
      <c r="I20" s="44"/>
      <c r="J20" s="4">
        <f>H20*I20</f>
        <v>0</v>
      </c>
      <c r="K20" s="45">
        <f>+H20*(1-I20)</f>
        <v>0</v>
      </c>
      <c r="O20" s="7"/>
      <c r="P20" s="7"/>
      <c r="Q20" s="7"/>
      <c r="R20" s="7"/>
      <c r="X20" s="7"/>
      <c r="Y20" s="7"/>
      <c r="Z20" s="7"/>
      <c r="AA20" s="7"/>
      <c r="AG20" s="7"/>
      <c r="AH20" s="7"/>
      <c r="AI20" s="7"/>
      <c r="AJ20" s="7"/>
      <c r="AK20" s="7"/>
      <c r="AL20" s="7"/>
      <c r="AM20" s="7"/>
      <c r="AN20" s="7"/>
      <c r="AO20" s="7"/>
      <c r="AR20" s="7"/>
      <c r="AS20" s="7"/>
      <c r="AT20" s="7"/>
      <c r="AU20" s="7"/>
      <c r="BB20" s="7"/>
      <c r="BC20" s="7"/>
      <c r="BD20" s="7"/>
      <c r="BE20" s="7"/>
    </row>
    <row r="21" spans="2:57" ht="15" customHeight="1" x14ac:dyDescent="0.2">
      <c r="B21" s="5" t="s">
        <v>511</v>
      </c>
      <c r="C21" s="5"/>
      <c r="D21" s="16" t="s">
        <v>40</v>
      </c>
      <c r="F21" s="5" t="e">
        <f>NA()</f>
        <v>#N/A</v>
      </c>
      <c r="G21" s="121">
        <f t="shared" si="2"/>
        <v>0</v>
      </c>
      <c r="H21" s="4">
        <f t="shared" si="3"/>
        <v>0</v>
      </c>
      <c r="I21" s="44"/>
      <c r="J21" s="4">
        <f t="shared" si="0"/>
        <v>0</v>
      </c>
      <c r="K21" s="45">
        <f t="shared" si="1"/>
        <v>0</v>
      </c>
      <c r="O21" s="7"/>
      <c r="P21" s="7"/>
      <c r="Q21" s="7"/>
      <c r="R21" s="7"/>
      <c r="X21" s="7"/>
      <c r="Y21" s="7"/>
      <c r="Z21" s="7"/>
      <c r="AA21" s="7"/>
      <c r="AG21" s="7"/>
      <c r="AH21" s="7"/>
      <c r="AI21" s="7"/>
      <c r="AJ21" s="7"/>
      <c r="AK21" s="7"/>
      <c r="AL21" s="7"/>
      <c r="AM21" s="7"/>
      <c r="AN21" s="7"/>
      <c r="AO21" s="7"/>
      <c r="AR21" s="7"/>
      <c r="AS21" s="7"/>
      <c r="AT21" s="7"/>
      <c r="AU21" s="7"/>
      <c r="BB21" s="7"/>
      <c r="BC21" s="7"/>
      <c r="BD21" s="7"/>
      <c r="BE21" s="7"/>
    </row>
    <row r="22" spans="2:57" ht="15" customHeight="1" x14ac:dyDescent="0.2">
      <c r="B22" s="5" t="s">
        <v>512</v>
      </c>
      <c r="C22" s="5"/>
      <c r="D22" s="16" t="s">
        <v>40</v>
      </c>
      <c r="F22" s="5" t="e">
        <f>NA()</f>
        <v>#N/A</v>
      </c>
      <c r="G22" s="121">
        <f t="shared" si="2"/>
        <v>0</v>
      </c>
      <c r="H22" s="4">
        <f t="shared" si="3"/>
        <v>0</v>
      </c>
      <c r="I22" s="44"/>
      <c r="J22" s="4">
        <f t="shared" si="0"/>
        <v>0</v>
      </c>
      <c r="K22" s="45">
        <f t="shared" si="1"/>
        <v>0</v>
      </c>
      <c r="O22" s="7"/>
      <c r="P22" s="7"/>
      <c r="Q22" s="7"/>
      <c r="R22" s="7"/>
      <c r="X22" s="7"/>
      <c r="Y22" s="7"/>
      <c r="Z22" s="7"/>
      <c r="AA22" s="7"/>
      <c r="AG22" s="7"/>
      <c r="AH22" s="7"/>
      <c r="AI22" s="7"/>
      <c r="AJ22" s="7"/>
      <c r="AK22" s="7"/>
      <c r="AL22" s="7"/>
      <c r="AM22" s="7"/>
      <c r="AN22" s="7"/>
      <c r="AO22" s="7"/>
      <c r="AR22" s="7"/>
      <c r="AS22" s="7"/>
      <c r="AT22" s="7"/>
      <c r="AU22" s="7"/>
      <c r="BB22" s="7"/>
      <c r="BC22" s="7"/>
      <c r="BD22" s="7"/>
      <c r="BE22" s="7"/>
    </row>
    <row r="23" spans="2:57" ht="15" customHeight="1" x14ac:dyDescent="0.2">
      <c r="B23" s="5" t="s">
        <v>513</v>
      </c>
      <c r="C23" s="5"/>
      <c r="D23" s="16" t="s">
        <v>40</v>
      </c>
      <c r="F23" s="5" t="e">
        <f>NA()</f>
        <v>#N/A</v>
      </c>
      <c r="G23" s="121">
        <f t="shared" si="2"/>
        <v>0</v>
      </c>
      <c r="H23" s="4">
        <f t="shared" si="3"/>
        <v>0</v>
      </c>
      <c r="I23" s="44"/>
      <c r="J23" s="4">
        <f t="shared" si="0"/>
        <v>0</v>
      </c>
      <c r="K23" s="45">
        <f t="shared" si="1"/>
        <v>0</v>
      </c>
      <c r="O23" s="7"/>
      <c r="P23" s="7"/>
      <c r="Q23" s="7"/>
      <c r="R23" s="7"/>
      <c r="X23" s="7"/>
      <c r="Y23" s="7"/>
      <c r="Z23" s="7"/>
      <c r="AA23" s="7"/>
      <c r="AG23" s="7"/>
      <c r="AH23" s="7"/>
      <c r="AI23" s="7"/>
      <c r="AJ23" s="7"/>
      <c r="AK23" s="7"/>
      <c r="AL23" s="7"/>
      <c r="AM23" s="7"/>
      <c r="AN23" s="7"/>
      <c r="AO23" s="7"/>
      <c r="AR23" s="7"/>
      <c r="AS23" s="7"/>
      <c r="AT23" s="7"/>
      <c r="AU23" s="7"/>
      <c r="BB23" s="7"/>
      <c r="BC23" s="7"/>
      <c r="BD23" s="7"/>
      <c r="BE23" s="7"/>
    </row>
    <row r="24" spans="2:57" ht="15" customHeight="1" x14ac:dyDescent="0.2">
      <c r="B24" s="5" t="s">
        <v>343</v>
      </c>
      <c r="C24" s="5"/>
      <c r="D24" s="16" t="s">
        <v>278</v>
      </c>
      <c r="F24" s="5" t="e">
        <f>NA()</f>
        <v>#N/A</v>
      </c>
      <c r="G24" s="121">
        <f>IF(ISNA(F24),0,INDEX(IF(UPPER(RIGHT(F24,1))=Low,UnitCostLow, IF(UPPER(RIGHT(F24,1))=High,UnitCostHigh,UnitCostSpecified)),MATCH(UPPER(LEFT(F24,LEN(F24)-1)),CostCode,0)))</f>
        <v>0</v>
      </c>
      <c r="H24" s="4">
        <f t="shared" si="3"/>
        <v>0</v>
      </c>
      <c r="I24" s="44"/>
      <c r="J24" s="4">
        <f t="shared" si="0"/>
        <v>0</v>
      </c>
      <c r="K24" s="45">
        <f t="shared" si="1"/>
        <v>0</v>
      </c>
      <c r="O24" s="7"/>
      <c r="P24" s="7"/>
      <c r="Q24" s="7"/>
      <c r="R24" s="7"/>
      <c r="X24" s="7"/>
      <c r="Y24" s="7"/>
      <c r="Z24" s="7"/>
      <c r="AA24" s="7"/>
      <c r="AG24" s="7"/>
      <c r="AH24" s="7"/>
      <c r="AI24" s="7"/>
      <c r="AJ24" s="7"/>
      <c r="AK24" s="7"/>
      <c r="AL24" s="7"/>
      <c r="AM24" s="7"/>
      <c r="AN24" s="7"/>
      <c r="AO24" s="7"/>
      <c r="AR24" s="7"/>
      <c r="AS24" s="7"/>
      <c r="AT24" s="7"/>
      <c r="AU24" s="7"/>
      <c r="BB24" s="7"/>
      <c r="BC24" s="7"/>
      <c r="BD24" s="7"/>
      <c r="BE24" s="7"/>
    </row>
    <row r="25" spans="2:57" ht="15" customHeight="1" x14ac:dyDescent="0.2">
      <c r="B25" s="5" t="s">
        <v>344</v>
      </c>
      <c r="C25" s="5"/>
      <c r="D25" s="16" t="s">
        <v>278</v>
      </c>
      <c r="F25" s="5" t="e">
        <f>NA()</f>
        <v>#N/A</v>
      </c>
      <c r="G25" s="121">
        <f>IF(ISNA(F25),0,INDEX(IF(UPPER(RIGHT(F25,1))=Low,UnitCostLow, IF(UPPER(RIGHT(F25,1))=High,UnitCostHigh,UnitCostSpecified)),MATCH(UPPER(LEFT(F25,LEN(F25)-1)),CostCode,0)))</f>
        <v>0</v>
      </c>
      <c r="H25" s="4">
        <f t="shared" si="3"/>
        <v>0</v>
      </c>
      <c r="I25" s="44"/>
      <c r="J25" s="4">
        <f t="shared" si="0"/>
        <v>0</v>
      </c>
      <c r="K25" s="45">
        <f t="shared" si="1"/>
        <v>0</v>
      </c>
      <c r="O25" s="7"/>
      <c r="P25" s="7"/>
      <c r="Q25" s="7"/>
      <c r="R25" s="7"/>
      <c r="X25" s="7"/>
      <c r="Y25" s="7"/>
      <c r="Z25" s="7"/>
      <c r="AA25" s="7"/>
      <c r="AG25" s="7"/>
      <c r="AH25" s="7"/>
      <c r="AI25" s="7"/>
      <c r="AJ25" s="7"/>
      <c r="AK25" s="7"/>
      <c r="AL25" s="7"/>
      <c r="AM25" s="7"/>
      <c r="AN25" s="7"/>
      <c r="AO25" s="7"/>
      <c r="AR25" s="7"/>
      <c r="AS25" s="7"/>
      <c r="AT25" s="7"/>
      <c r="AU25" s="7"/>
      <c r="BB25" s="7"/>
      <c r="BC25" s="7"/>
      <c r="BD25" s="7"/>
      <c r="BE25" s="7"/>
    </row>
    <row r="26" spans="2:57" ht="15" customHeight="1" x14ac:dyDescent="0.2">
      <c r="B26" s="5" t="s">
        <v>925</v>
      </c>
      <c r="C26" s="5" t="s">
        <v>926</v>
      </c>
      <c r="D26" s="16" t="s">
        <v>40</v>
      </c>
      <c r="F26" s="5" t="e">
        <f>NA()</f>
        <v>#N/A</v>
      </c>
      <c r="G26" s="121">
        <f t="shared" ref="G26" si="4">IF(ISNA(F26),0,INDEX(IF(UPPER(RIGHT(F26,1))=Low,UnitCostLow, IF(UPPER(RIGHT(F26,1))=High,UnitCostHigh,UnitCostSpecified)),MATCH(UPPER(LEFT(F26,LEN(F26)-1)),CostCode,0)))</f>
        <v>0</v>
      </c>
      <c r="H26" s="4">
        <f t="shared" ref="H26" si="5">G26*E26</f>
        <v>0</v>
      </c>
      <c r="I26" s="47"/>
      <c r="J26" s="4">
        <f t="shared" ref="J26" si="6">H26*I26</f>
        <v>0</v>
      </c>
      <c r="K26" s="48">
        <f t="shared" ref="K26" si="7">+H26*(1-I26)</f>
        <v>0</v>
      </c>
      <c r="O26" s="7"/>
      <c r="P26" s="7"/>
      <c r="Q26" s="7"/>
      <c r="R26" s="7"/>
      <c r="X26" s="7"/>
      <c r="Y26" s="7"/>
      <c r="Z26" s="7"/>
      <c r="AA26" s="7"/>
      <c r="AG26" s="7"/>
      <c r="AH26" s="7"/>
      <c r="AI26" s="7"/>
      <c r="AJ26" s="7"/>
      <c r="AK26" s="7"/>
      <c r="AL26" s="7"/>
      <c r="AM26" s="7"/>
      <c r="AN26" s="7"/>
      <c r="AO26" s="7"/>
      <c r="AR26" s="7"/>
      <c r="AS26" s="7"/>
      <c r="AT26" s="7"/>
      <c r="AU26" s="7"/>
      <c r="BB26" s="7"/>
      <c r="BC26" s="7"/>
      <c r="BD26" s="7"/>
      <c r="BE26" s="7"/>
    </row>
    <row r="27" spans="2:57" ht="15" customHeight="1" x14ac:dyDescent="0.2">
      <c r="B27" s="5" t="s">
        <v>408</v>
      </c>
      <c r="C27" s="5"/>
      <c r="D27" s="16" t="s">
        <v>10</v>
      </c>
      <c r="F27" s="5" t="e">
        <f>NA()</f>
        <v>#N/A</v>
      </c>
      <c r="G27" s="121">
        <f t="shared" si="2"/>
        <v>0</v>
      </c>
      <c r="H27" s="4">
        <f t="shared" si="3"/>
        <v>0</v>
      </c>
      <c r="I27" s="44"/>
      <c r="J27" s="4">
        <f t="shared" si="0"/>
        <v>0</v>
      </c>
      <c r="K27" s="45">
        <f t="shared" si="1"/>
        <v>0</v>
      </c>
      <c r="O27" s="7"/>
      <c r="P27" s="7"/>
      <c r="Q27" s="7"/>
      <c r="R27" s="7"/>
      <c r="X27" s="7"/>
      <c r="Y27" s="7"/>
      <c r="Z27" s="7"/>
      <c r="AA27" s="7"/>
      <c r="AG27" s="7"/>
      <c r="AH27" s="7"/>
      <c r="AI27" s="7"/>
      <c r="AJ27" s="7"/>
      <c r="AK27" s="7"/>
      <c r="AL27" s="7"/>
      <c r="AM27" s="7"/>
      <c r="AN27" s="7"/>
      <c r="AO27" s="7"/>
      <c r="AR27" s="7"/>
      <c r="AS27" s="7"/>
      <c r="AT27" s="7"/>
      <c r="AU27" s="7"/>
      <c r="BB27" s="7"/>
      <c r="BC27" s="7"/>
      <c r="BD27" s="7"/>
      <c r="BE27" s="7"/>
    </row>
    <row r="28" spans="2:57" ht="15" customHeight="1" x14ac:dyDescent="0.2">
      <c r="B28" s="5" t="s">
        <v>954</v>
      </c>
      <c r="C28" s="5"/>
      <c r="D28" s="16"/>
      <c r="F28" s="5" t="e">
        <f>NA()</f>
        <v>#N/A</v>
      </c>
      <c r="G28" s="121">
        <f t="shared" si="2"/>
        <v>0</v>
      </c>
      <c r="H28" s="4">
        <f t="shared" si="3"/>
        <v>0</v>
      </c>
      <c r="I28" s="47"/>
      <c r="J28" s="4">
        <f t="shared" si="0"/>
        <v>0</v>
      </c>
      <c r="K28" s="48">
        <f t="shared" si="1"/>
        <v>0</v>
      </c>
      <c r="O28" s="7"/>
      <c r="P28" s="7"/>
      <c r="Q28" s="7"/>
      <c r="R28" s="7"/>
      <c r="X28" s="7"/>
      <c r="Y28" s="7"/>
      <c r="Z28" s="7"/>
      <c r="AA28" s="7"/>
      <c r="AG28" s="7"/>
      <c r="AH28" s="7"/>
      <c r="AI28" s="7"/>
      <c r="AJ28" s="7"/>
      <c r="AK28" s="7"/>
      <c r="AL28" s="7"/>
      <c r="AM28" s="7"/>
      <c r="AN28" s="7"/>
      <c r="AO28" s="7"/>
      <c r="AR28" s="7"/>
      <c r="AS28" s="7"/>
      <c r="AT28" s="7"/>
      <c r="AU28" s="7"/>
      <c r="BB28" s="7"/>
      <c r="BC28" s="7"/>
      <c r="BD28" s="7"/>
      <c r="BE28" s="7"/>
    </row>
    <row r="29" spans="2:57" ht="15" customHeight="1" x14ac:dyDescent="0.2">
      <c r="B29" s="65" t="s">
        <v>884</v>
      </c>
      <c r="C29" s="65"/>
      <c r="D29" s="66"/>
      <c r="E29" s="65"/>
      <c r="F29" s="65"/>
      <c r="G29" s="123"/>
      <c r="H29" s="68"/>
      <c r="I29" s="72"/>
      <c r="J29" s="68"/>
      <c r="K29" s="73"/>
      <c r="O29" s="7"/>
      <c r="P29" s="7"/>
      <c r="Q29" s="7"/>
      <c r="R29" s="7"/>
      <c r="X29" s="7"/>
      <c r="Y29" s="7"/>
      <c r="Z29" s="7"/>
      <c r="AA29" s="7"/>
      <c r="AG29" s="7"/>
      <c r="AH29" s="7"/>
      <c r="AI29" s="7"/>
      <c r="AJ29" s="7"/>
      <c r="AK29" s="7"/>
      <c r="AL29" s="7"/>
      <c r="AM29" s="7"/>
      <c r="AN29" s="7"/>
      <c r="AO29" s="7"/>
      <c r="AR29" s="7"/>
      <c r="AS29" s="7"/>
      <c r="AT29" s="7"/>
      <c r="AU29" s="7"/>
      <c r="BB29" s="7"/>
      <c r="BC29" s="7"/>
      <c r="BD29" s="7"/>
      <c r="BE29" s="7"/>
    </row>
    <row r="30" spans="2:57" ht="15" customHeight="1" x14ac:dyDescent="0.2">
      <c r="B30" s="5" t="s">
        <v>409</v>
      </c>
      <c r="C30" s="5"/>
      <c r="D30" s="16" t="s">
        <v>10</v>
      </c>
      <c r="F30" s="5" t="e">
        <f>NA()</f>
        <v>#N/A</v>
      </c>
      <c r="G30" s="121">
        <f>IF(ISNA(F30),0,INDEX(IF(UPPER(RIGHT(F30,1))=Low,UnitCostLow, IF(UPPER(RIGHT(F30,1))=High,UnitCostHigh,UnitCostSpecified)),MATCH(UPPER(LEFT(F30,LEN(F30)-1)),CostCode,0)))</f>
        <v>0</v>
      </c>
      <c r="H30" s="4">
        <f>G30*E30</f>
        <v>0</v>
      </c>
      <c r="I30" s="47"/>
      <c r="J30" s="4">
        <f t="shared" ref="J30" si="8">H30*I30</f>
        <v>0</v>
      </c>
      <c r="K30" s="48">
        <f t="shared" ref="K30" si="9">+H30*(1-I30)</f>
        <v>0</v>
      </c>
      <c r="O30" s="7"/>
      <c r="P30" s="7"/>
      <c r="Q30" s="7"/>
      <c r="R30" s="7"/>
      <c r="X30" s="7"/>
      <c r="Y30" s="7"/>
      <c r="Z30" s="7"/>
      <c r="AA30" s="7"/>
      <c r="AG30" s="7"/>
      <c r="AH30" s="7"/>
      <c r="AI30" s="7"/>
      <c r="AJ30" s="7"/>
      <c r="AK30" s="7"/>
      <c r="AL30" s="7"/>
      <c r="AM30" s="7"/>
      <c r="AN30" s="7"/>
      <c r="AO30" s="7"/>
      <c r="AR30" s="7"/>
      <c r="AS30" s="7"/>
      <c r="AT30" s="7"/>
      <c r="AU30" s="7"/>
      <c r="BB30" s="7"/>
      <c r="BC30" s="7"/>
      <c r="BD30" s="7"/>
      <c r="BE30" s="7"/>
    </row>
    <row r="31" spans="2:57" ht="15" customHeight="1" x14ac:dyDescent="0.2">
      <c r="B31" s="5" t="s">
        <v>41</v>
      </c>
      <c r="C31" s="5"/>
      <c r="D31" s="16" t="s">
        <v>10</v>
      </c>
      <c r="F31" s="5" t="e">
        <f>NA()</f>
        <v>#N/A</v>
      </c>
      <c r="G31" s="121">
        <f>IF(ISNA(F31),0,INDEX(IF(UPPER(RIGHT(F31,1))=Low,UnitCostLow, IF(UPPER(RIGHT(F31,1))=High,UnitCostHigh,UnitCostSpecified)),MATCH(UPPER(LEFT(F31,LEN(F31)-1)),CostCode,0)))</f>
        <v>0</v>
      </c>
      <c r="H31" s="4">
        <f>G31*E31</f>
        <v>0</v>
      </c>
      <c r="I31" s="47"/>
      <c r="J31" s="4">
        <f t="shared" si="0"/>
        <v>0</v>
      </c>
      <c r="K31" s="48">
        <f t="shared" ref="K31:K56" si="10">+H31*(1-I31)</f>
        <v>0</v>
      </c>
      <c r="O31" s="7"/>
      <c r="P31" s="7"/>
      <c r="Q31" s="7"/>
      <c r="R31" s="7"/>
      <c r="X31" s="7"/>
      <c r="Y31" s="7"/>
      <c r="Z31" s="7"/>
      <c r="AA31" s="7"/>
      <c r="AG31" s="7"/>
      <c r="AH31" s="7"/>
      <c r="AI31" s="7"/>
      <c r="AJ31" s="7"/>
      <c r="AK31" s="7"/>
      <c r="AL31" s="7"/>
      <c r="AM31" s="7"/>
      <c r="AN31" s="7"/>
      <c r="AO31" s="7"/>
      <c r="AR31" s="7"/>
      <c r="AS31" s="7"/>
      <c r="AT31" s="7"/>
      <c r="AU31" s="7"/>
      <c r="BB31" s="7"/>
      <c r="BC31" s="7"/>
      <c r="BD31" s="7"/>
      <c r="BE31" s="7"/>
    </row>
    <row r="32" spans="2:57" ht="15" customHeight="1" x14ac:dyDescent="0.2">
      <c r="B32" s="7" t="s">
        <v>15</v>
      </c>
      <c r="D32" s="15" t="s">
        <v>16</v>
      </c>
      <c r="F32" s="5" t="e">
        <f>NA()</f>
        <v>#N/A</v>
      </c>
      <c r="G32" s="121">
        <f>IF(ISNA(F32),0,INDEX(IF(UPPER(RIGHT(F32,1))=Low,UnitCostLow, IF(UPPER(RIGHT(F32,1))=High,UnitCostHigh,UnitCostSpecified)),MATCH(UPPER(LEFT(F32,LEN(F32)-1)),CostCode,0)))</f>
        <v>0</v>
      </c>
      <c r="H32" s="4">
        <f>G32*E32</f>
        <v>0</v>
      </c>
      <c r="I32" s="47"/>
      <c r="J32" s="4">
        <f t="shared" si="0"/>
        <v>0</v>
      </c>
      <c r="K32" s="48">
        <f t="shared" si="10"/>
        <v>0</v>
      </c>
      <c r="O32" s="7"/>
      <c r="P32" s="7"/>
      <c r="Q32" s="7"/>
      <c r="R32" s="7"/>
      <c r="X32" s="7"/>
      <c r="Y32" s="7"/>
      <c r="Z32" s="7"/>
      <c r="AA32" s="7"/>
      <c r="AG32" s="7"/>
      <c r="AH32" s="7"/>
      <c r="AI32" s="7"/>
      <c r="AJ32" s="7"/>
      <c r="AK32" s="7"/>
      <c r="AL32" s="7"/>
      <c r="AM32" s="7"/>
      <c r="AN32" s="7"/>
      <c r="AO32" s="7"/>
      <c r="AR32" s="7"/>
      <c r="AS32" s="7"/>
      <c r="AT32" s="7"/>
      <c r="AU32" s="7"/>
      <c r="BB32" s="7"/>
      <c r="BC32" s="7"/>
      <c r="BD32" s="7"/>
      <c r="BE32" s="7"/>
    </row>
    <row r="33" spans="2:57" ht="15" customHeight="1" x14ac:dyDescent="0.2">
      <c r="B33" s="65" t="s">
        <v>885</v>
      </c>
      <c r="C33" s="65"/>
      <c r="D33" s="66"/>
      <c r="E33" s="65"/>
      <c r="F33" s="65"/>
      <c r="G33" s="123"/>
      <c r="H33" s="68"/>
      <c r="I33" s="72"/>
      <c r="J33" s="68"/>
      <c r="K33" s="73"/>
      <c r="O33" s="7"/>
      <c r="P33" s="7"/>
      <c r="Q33" s="7"/>
      <c r="R33" s="7"/>
      <c r="X33" s="7"/>
      <c r="Y33" s="7"/>
      <c r="Z33" s="7"/>
      <c r="AA33" s="7"/>
      <c r="AG33" s="7"/>
      <c r="AH33" s="7"/>
      <c r="AI33" s="7"/>
      <c r="AJ33" s="7"/>
      <c r="AK33" s="7"/>
      <c r="AL33" s="7"/>
      <c r="AM33" s="7"/>
      <c r="AN33" s="7"/>
      <c r="AO33" s="7"/>
      <c r="AR33" s="7"/>
      <c r="AS33" s="7"/>
      <c r="AT33" s="7"/>
      <c r="AU33" s="7"/>
      <c r="BB33" s="7"/>
      <c r="BC33" s="7"/>
      <c r="BD33" s="7"/>
      <c r="BE33" s="7"/>
    </row>
    <row r="34" spans="2:57" ht="15" customHeight="1" x14ac:dyDescent="0.2">
      <c r="B34" s="5" t="s">
        <v>499</v>
      </c>
      <c r="C34" s="5"/>
      <c r="D34" s="15" t="s">
        <v>16</v>
      </c>
      <c r="F34" s="5" t="e">
        <f>NA()</f>
        <v>#N/A</v>
      </c>
      <c r="G34" s="121">
        <f t="shared" ref="G34:G44" si="11">IF(ISNA(F34),0,INDEX(IF(UPPER(RIGHT(F34,1))=Low,UnitCostLow, IF(UPPER(RIGHT(F34,1))=High,UnitCostHigh,UnitCostSpecified)),MATCH(UPPER(LEFT(F34,LEN(F34)-1)),CostCode,0)))</f>
        <v>0</v>
      </c>
      <c r="H34" s="4">
        <f t="shared" ref="H34:H44" si="12">G34*E34</f>
        <v>0</v>
      </c>
      <c r="I34" s="47"/>
      <c r="J34" s="4">
        <f t="shared" si="0"/>
        <v>0</v>
      </c>
      <c r="K34" s="48">
        <f t="shared" si="10"/>
        <v>0</v>
      </c>
      <c r="O34" s="7"/>
      <c r="P34" s="7"/>
      <c r="Q34" s="7"/>
      <c r="R34" s="7"/>
      <c r="X34" s="7"/>
      <c r="Y34" s="7"/>
      <c r="Z34" s="7"/>
      <c r="AA34" s="7"/>
      <c r="AG34" s="7"/>
      <c r="AH34" s="7"/>
      <c r="AI34" s="7"/>
      <c r="AJ34" s="7"/>
      <c r="AK34" s="7"/>
      <c r="AL34" s="7"/>
      <c r="AM34" s="7"/>
      <c r="AN34" s="7"/>
      <c r="AO34" s="7"/>
      <c r="AR34" s="7"/>
      <c r="AS34" s="7"/>
      <c r="AT34" s="7"/>
      <c r="AU34" s="7"/>
      <c r="BB34" s="7"/>
      <c r="BC34" s="7"/>
      <c r="BD34" s="7"/>
      <c r="BE34" s="7"/>
    </row>
    <row r="35" spans="2:57" ht="15" customHeight="1" x14ac:dyDescent="0.2">
      <c r="B35" s="5" t="s">
        <v>500</v>
      </c>
      <c r="C35" s="5"/>
      <c r="D35" s="15" t="s">
        <v>16</v>
      </c>
      <c r="F35" s="5" t="e">
        <f>NA()</f>
        <v>#N/A</v>
      </c>
      <c r="G35" s="121">
        <f t="shared" si="11"/>
        <v>0</v>
      </c>
      <c r="H35" s="4">
        <f t="shared" si="12"/>
        <v>0</v>
      </c>
      <c r="I35" s="47"/>
      <c r="J35" s="4">
        <f t="shared" si="0"/>
        <v>0</v>
      </c>
      <c r="K35" s="48">
        <f t="shared" si="10"/>
        <v>0</v>
      </c>
      <c r="O35" s="7"/>
      <c r="P35" s="7"/>
      <c r="Q35" s="7"/>
      <c r="R35" s="7"/>
      <c r="X35" s="7"/>
      <c r="Y35" s="7"/>
      <c r="Z35" s="7"/>
      <c r="AA35" s="7"/>
      <c r="AG35" s="7"/>
      <c r="AH35" s="7"/>
      <c r="AI35" s="7"/>
      <c r="AJ35" s="7"/>
      <c r="AK35" s="7"/>
      <c r="AL35" s="7"/>
      <c r="AM35" s="7"/>
      <c r="AN35" s="7"/>
      <c r="AO35" s="7"/>
      <c r="AR35" s="7"/>
      <c r="AS35" s="7"/>
      <c r="AT35" s="7"/>
      <c r="AU35" s="7"/>
      <c r="BB35" s="7"/>
      <c r="BC35" s="7"/>
      <c r="BD35" s="7"/>
      <c r="BE35" s="7"/>
    </row>
    <row r="36" spans="2:57" ht="15" customHeight="1" x14ac:dyDescent="0.2">
      <c r="B36" s="5" t="s">
        <v>501</v>
      </c>
      <c r="C36" s="5"/>
      <c r="D36" s="15" t="s">
        <v>16</v>
      </c>
      <c r="F36" s="5" t="e">
        <f>NA()</f>
        <v>#N/A</v>
      </c>
      <c r="G36" s="121">
        <f t="shared" si="11"/>
        <v>0</v>
      </c>
      <c r="H36" s="4">
        <f t="shared" si="12"/>
        <v>0</v>
      </c>
      <c r="I36" s="47"/>
      <c r="J36" s="4">
        <f t="shared" si="0"/>
        <v>0</v>
      </c>
      <c r="K36" s="48">
        <f t="shared" si="10"/>
        <v>0</v>
      </c>
      <c r="O36" s="7"/>
      <c r="P36" s="7"/>
      <c r="Q36" s="7"/>
      <c r="R36" s="7"/>
      <c r="X36" s="7"/>
      <c r="Y36" s="7"/>
      <c r="Z36" s="7"/>
      <c r="AA36" s="7"/>
      <c r="AG36" s="7"/>
      <c r="AH36" s="7"/>
      <c r="AI36" s="7"/>
      <c r="AJ36" s="7"/>
      <c r="AK36" s="7"/>
      <c r="AL36" s="7"/>
      <c r="AM36" s="7"/>
      <c r="AN36" s="7"/>
      <c r="AO36" s="7"/>
      <c r="AR36" s="7"/>
      <c r="AS36" s="7"/>
      <c r="AT36" s="7"/>
      <c r="AU36" s="7"/>
      <c r="BB36" s="7"/>
      <c r="BC36" s="7"/>
      <c r="BD36" s="7"/>
      <c r="BE36" s="7"/>
    </row>
    <row r="37" spans="2:57" ht="15" customHeight="1" x14ac:dyDescent="0.2">
      <c r="B37" s="5" t="s">
        <v>502</v>
      </c>
      <c r="C37" s="5"/>
      <c r="D37" s="15" t="s">
        <v>16</v>
      </c>
      <c r="F37" s="5" t="e">
        <f>NA()</f>
        <v>#N/A</v>
      </c>
      <c r="G37" s="121">
        <f t="shared" si="11"/>
        <v>0</v>
      </c>
      <c r="H37" s="4">
        <f t="shared" si="12"/>
        <v>0</v>
      </c>
      <c r="I37" s="47"/>
      <c r="J37" s="4">
        <f t="shared" si="0"/>
        <v>0</v>
      </c>
      <c r="K37" s="48">
        <f t="shared" si="10"/>
        <v>0</v>
      </c>
      <c r="O37" s="7"/>
      <c r="P37" s="7"/>
      <c r="Q37" s="7"/>
      <c r="R37" s="7"/>
      <c r="X37" s="7"/>
      <c r="Y37" s="7"/>
      <c r="Z37" s="7"/>
      <c r="AA37" s="7"/>
      <c r="AG37" s="7"/>
      <c r="AH37" s="7"/>
      <c r="AI37" s="7"/>
      <c r="AJ37" s="7"/>
      <c r="AK37" s="7"/>
      <c r="AL37" s="7"/>
      <c r="AM37" s="7"/>
      <c r="AN37" s="7"/>
      <c r="AO37" s="7"/>
      <c r="AR37" s="7"/>
      <c r="AS37" s="7"/>
      <c r="AT37" s="7"/>
      <c r="AU37" s="7"/>
      <c r="BB37" s="7"/>
      <c r="BC37" s="7"/>
      <c r="BD37" s="7"/>
      <c r="BE37" s="7"/>
    </row>
    <row r="38" spans="2:57" ht="15" customHeight="1" x14ac:dyDescent="0.2">
      <c r="B38" s="5" t="s">
        <v>503</v>
      </c>
      <c r="C38" s="5"/>
      <c r="D38" s="15" t="s">
        <v>16</v>
      </c>
      <c r="F38" s="5" t="e">
        <f>NA()</f>
        <v>#N/A</v>
      </c>
      <c r="G38" s="121">
        <f t="shared" si="11"/>
        <v>0</v>
      </c>
      <c r="H38" s="4">
        <f t="shared" si="12"/>
        <v>0</v>
      </c>
      <c r="I38" s="47"/>
      <c r="J38" s="4">
        <f t="shared" si="0"/>
        <v>0</v>
      </c>
      <c r="K38" s="48">
        <f t="shared" si="10"/>
        <v>0</v>
      </c>
      <c r="O38" s="7"/>
      <c r="P38" s="7"/>
      <c r="Q38" s="7"/>
      <c r="R38" s="7"/>
      <c r="X38" s="7"/>
      <c r="Y38" s="7"/>
      <c r="Z38" s="7"/>
      <c r="AA38" s="7"/>
      <c r="AG38" s="7"/>
      <c r="AH38" s="7"/>
      <c r="AI38" s="7"/>
      <c r="AJ38" s="7"/>
      <c r="AK38" s="7"/>
      <c r="AL38" s="7"/>
      <c r="AM38" s="7"/>
      <c r="AN38" s="7"/>
      <c r="AO38" s="7"/>
      <c r="AR38" s="7"/>
      <c r="AS38" s="7"/>
      <c r="AT38" s="7"/>
      <c r="AU38" s="7"/>
      <c r="BB38" s="7"/>
      <c r="BC38" s="7"/>
      <c r="BD38" s="7"/>
      <c r="BE38" s="7"/>
    </row>
    <row r="39" spans="2:57" ht="15" customHeight="1" x14ac:dyDescent="0.2">
      <c r="B39" s="5" t="s">
        <v>504</v>
      </c>
      <c r="C39" s="5"/>
      <c r="D39" s="15" t="s">
        <v>16</v>
      </c>
      <c r="F39" s="5" t="e">
        <f>NA()</f>
        <v>#N/A</v>
      </c>
      <c r="G39" s="121">
        <f t="shared" si="11"/>
        <v>0</v>
      </c>
      <c r="H39" s="4">
        <f t="shared" si="12"/>
        <v>0</v>
      </c>
      <c r="I39" s="47"/>
      <c r="J39" s="4">
        <f t="shared" si="0"/>
        <v>0</v>
      </c>
      <c r="K39" s="48">
        <f t="shared" si="10"/>
        <v>0</v>
      </c>
      <c r="O39" s="7"/>
      <c r="P39" s="7"/>
      <c r="Q39" s="7"/>
      <c r="R39" s="7"/>
      <c r="X39" s="7"/>
      <c r="Y39" s="7"/>
      <c r="Z39" s="7"/>
      <c r="AA39" s="7"/>
      <c r="AG39" s="7"/>
      <c r="AH39" s="7"/>
      <c r="AI39" s="7"/>
      <c r="AJ39" s="7"/>
      <c r="AK39" s="7"/>
      <c r="AL39" s="7"/>
      <c r="AM39" s="7"/>
      <c r="AN39" s="7"/>
      <c r="AO39" s="7"/>
      <c r="AR39" s="7"/>
      <c r="AS39" s="7"/>
      <c r="AT39" s="7"/>
      <c r="AU39" s="7"/>
      <c r="BB39" s="7"/>
      <c r="BC39" s="7"/>
      <c r="BD39" s="7"/>
      <c r="BE39" s="7"/>
    </row>
    <row r="40" spans="2:57" ht="15" customHeight="1" x14ac:dyDescent="0.2">
      <c r="B40" s="5" t="s">
        <v>505</v>
      </c>
      <c r="C40" s="5"/>
      <c r="D40" s="15" t="s">
        <v>16</v>
      </c>
      <c r="F40" s="5" t="e">
        <f>NA()</f>
        <v>#N/A</v>
      </c>
      <c r="G40" s="121">
        <f t="shared" si="11"/>
        <v>0</v>
      </c>
      <c r="H40" s="4">
        <f t="shared" si="12"/>
        <v>0</v>
      </c>
      <c r="I40" s="47"/>
      <c r="J40" s="4">
        <f t="shared" si="0"/>
        <v>0</v>
      </c>
      <c r="K40" s="48">
        <f t="shared" si="10"/>
        <v>0</v>
      </c>
      <c r="O40" s="7"/>
      <c r="P40" s="7"/>
      <c r="Q40" s="7"/>
      <c r="R40" s="7"/>
      <c r="X40" s="7"/>
      <c r="Y40" s="7"/>
      <c r="Z40" s="7"/>
      <c r="AA40" s="7"/>
      <c r="AG40" s="7"/>
      <c r="AH40" s="7"/>
      <c r="AI40" s="7"/>
      <c r="AJ40" s="7"/>
      <c r="AK40" s="7"/>
      <c r="AL40" s="7"/>
      <c r="AM40" s="7"/>
      <c r="AN40" s="7"/>
      <c r="AO40" s="7"/>
      <c r="AR40" s="7"/>
      <c r="AS40" s="7"/>
      <c r="AT40" s="7"/>
      <c r="AU40" s="7"/>
      <c r="BB40" s="7"/>
      <c r="BC40" s="7"/>
      <c r="BD40" s="7"/>
      <c r="BE40" s="7"/>
    </row>
    <row r="41" spans="2:57" ht="15" customHeight="1" x14ac:dyDescent="0.2">
      <c r="B41" s="5" t="s">
        <v>507</v>
      </c>
      <c r="C41" s="5"/>
      <c r="D41" s="15" t="s">
        <v>16</v>
      </c>
      <c r="F41" s="5" t="e">
        <f>NA()</f>
        <v>#N/A</v>
      </c>
      <c r="G41" s="121">
        <f t="shared" si="11"/>
        <v>0</v>
      </c>
      <c r="H41" s="4">
        <f t="shared" si="12"/>
        <v>0</v>
      </c>
      <c r="I41" s="47"/>
      <c r="J41" s="4">
        <f t="shared" si="0"/>
        <v>0</v>
      </c>
      <c r="K41" s="48">
        <f t="shared" si="10"/>
        <v>0</v>
      </c>
      <c r="O41" s="7"/>
      <c r="P41" s="7"/>
      <c r="Q41" s="7"/>
      <c r="R41" s="7"/>
      <c r="X41" s="7"/>
      <c r="Y41" s="7"/>
      <c r="Z41" s="7"/>
      <c r="AA41" s="7"/>
      <c r="AG41" s="7"/>
      <c r="AH41" s="7"/>
      <c r="AI41" s="7"/>
      <c r="AJ41" s="7"/>
      <c r="AK41" s="7"/>
      <c r="AL41" s="7"/>
      <c r="AM41" s="7"/>
      <c r="AN41" s="7"/>
      <c r="AO41" s="7"/>
      <c r="AR41" s="7"/>
      <c r="AS41" s="7"/>
      <c r="AT41" s="7"/>
      <c r="AU41" s="7"/>
      <c r="BB41" s="7"/>
      <c r="BC41" s="7"/>
      <c r="BD41" s="7"/>
      <c r="BE41" s="7"/>
    </row>
    <row r="42" spans="2:57" ht="15" customHeight="1" x14ac:dyDescent="0.2">
      <c r="B42" s="5" t="s">
        <v>409</v>
      </c>
      <c r="C42" s="5"/>
      <c r="D42" s="15" t="s">
        <v>10</v>
      </c>
      <c r="E42" s="7"/>
      <c r="F42" s="5" t="e">
        <f>NA()</f>
        <v>#N/A</v>
      </c>
      <c r="G42" s="121">
        <f t="shared" si="11"/>
        <v>0</v>
      </c>
      <c r="H42" s="4">
        <f t="shared" si="12"/>
        <v>0</v>
      </c>
      <c r="I42" s="47"/>
      <c r="J42" s="4">
        <f t="shared" si="0"/>
        <v>0</v>
      </c>
      <c r="K42" s="48">
        <f t="shared" si="10"/>
        <v>0</v>
      </c>
      <c r="O42" s="7"/>
      <c r="P42" s="7"/>
      <c r="Q42" s="7"/>
      <c r="R42" s="7"/>
      <c r="X42" s="7"/>
      <c r="Y42" s="7"/>
      <c r="Z42" s="7"/>
      <c r="AA42" s="7"/>
      <c r="AG42" s="7"/>
      <c r="AH42" s="7"/>
      <c r="AI42" s="7"/>
      <c r="AJ42" s="7"/>
      <c r="AK42" s="7"/>
      <c r="AL42" s="7"/>
      <c r="AM42" s="7"/>
      <c r="AN42" s="7"/>
      <c r="AO42" s="7"/>
      <c r="AR42" s="7"/>
      <c r="AS42" s="7"/>
      <c r="AT42" s="7"/>
      <c r="AU42" s="7"/>
      <c r="BB42" s="7"/>
      <c r="BC42" s="7"/>
      <c r="BD42" s="7"/>
      <c r="BE42" s="7"/>
    </row>
    <row r="43" spans="2:57" ht="15" customHeight="1" x14ac:dyDescent="0.2">
      <c r="B43" s="5" t="s">
        <v>15</v>
      </c>
      <c r="C43" s="5"/>
      <c r="D43" s="15" t="s">
        <v>16</v>
      </c>
      <c r="F43" s="5" t="e">
        <f>NA()</f>
        <v>#N/A</v>
      </c>
      <c r="G43" s="121">
        <f t="shared" si="11"/>
        <v>0</v>
      </c>
      <c r="H43" s="4">
        <f t="shared" si="12"/>
        <v>0</v>
      </c>
      <c r="I43" s="47"/>
      <c r="J43" s="4">
        <f t="shared" si="0"/>
        <v>0</v>
      </c>
      <c r="K43" s="48">
        <f t="shared" si="10"/>
        <v>0</v>
      </c>
      <c r="O43" s="7"/>
      <c r="P43" s="7"/>
      <c r="Q43" s="7"/>
      <c r="R43" s="7"/>
      <c r="X43" s="7"/>
      <c r="Y43" s="7"/>
      <c r="Z43" s="7"/>
      <c r="AA43" s="7"/>
      <c r="AG43" s="7"/>
      <c r="AH43" s="7"/>
      <c r="AI43" s="7"/>
      <c r="AJ43" s="7"/>
      <c r="AK43" s="7"/>
      <c r="AL43" s="7"/>
      <c r="AM43" s="7"/>
      <c r="AN43" s="7"/>
      <c r="AO43" s="7"/>
      <c r="AR43" s="7"/>
      <c r="AS43" s="7"/>
      <c r="AT43" s="7"/>
      <c r="AU43" s="7"/>
      <c r="BB43" s="7"/>
      <c r="BC43" s="7"/>
      <c r="BD43" s="7"/>
      <c r="BE43" s="7"/>
    </row>
    <row r="44" spans="2:57" ht="15" customHeight="1" x14ac:dyDescent="0.2">
      <c r="B44" s="5" t="s">
        <v>13</v>
      </c>
      <c r="C44" s="5"/>
      <c r="F44" s="5" t="e">
        <f>NA()</f>
        <v>#N/A</v>
      </c>
      <c r="G44" s="121">
        <f t="shared" si="11"/>
        <v>0</v>
      </c>
      <c r="H44" s="4">
        <f t="shared" si="12"/>
        <v>0</v>
      </c>
      <c r="I44" s="47"/>
      <c r="J44" s="4">
        <f t="shared" si="0"/>
        <v>0</v>
      </c>
      <c r="K44" s="48">
        <f t="shared" si="10"/>
        <v>0</v>
      </c>
      <c r="O44" s="7"/>
      <c r="P44" s="7"/>
      <c r="Q44" s="7"/>
      <c r="R44" s="7"/>
      <c r="X44" s="7"/>
      <c r="Y44" s="7"/>
      <c r="Z44" s="7"/>
      <c r="AA44" s="7"/>
      <c r="AG44" s="7"/>
      <c r="AH44" s="7"/>
      <c r="AI44" s="7"/>
      <c r="AJ44" s="7"/>
      <c r="AK44" s="7"/>
      <c r="AL44" s="7"/>
      <c r="AM44" s="7"/>
      <c r="AN44" s="7"/>
      <c r="AO44" s="7"/>
      <c r="AR44" s="7"/>
      <c r="AS44" s="7"/>
      <c r="AT44" s="7"/>
      <c r="AU44" s="7"/>
      <c r="BB44" s="7"/>
      <c r="BC44" s="7"/>
      <c r="BD44" s="7"/>
      <c r="BE44" s="7"/>
    </row>
    <row r="45" spans="2:57" ht="15" customHeight="1" x14ac:dyDescent="0.2">
      <c r="B45" s="65" t="s">
        <v>886</v>
      </c>
      <c r="C45" s="65"/>
      <c r="D45" s="66"/>
      <c r="E45" s="65"/>
      <c r="F45" s="65"/>
      <c r="G45" s="123"/>
      <c r="H45" s="68"/>
      <c r="I45" s="72"/>
      <c r="J45" s="68"/>
      <c r="K45" s="73"/>
      <c r="O45" s="7"/>
      <c r="P45" s="7"/>
      <c r="Q45" s="7"/>
      <c r="R45" s="7"/>
      <c r="X45" s="7"/>
      <c r="Y45" s="7"/>
      <c r="Z45" s="7"/>
      <c r="AA45" s="7"/>
      <c r="AG45" s="7"/>
      <c r="AH45" s="7"/>
      <c r="AI45" s="7"/>
      <c r="AJ45" s="7"/>
      <c r="AK45" s="7"/>
      <c r="AL45" s="7"/>
      <c r="AM45" s="7"/>
      <c r="AN45" s="7"/>
      <c r="AO45" s="7"/>
      <c r="AR45" s="7"/>
      <c r="AS45" s="7"/>
      <c r="AT45" s="7"/>
      <c r="AU45" s="7"/>
      <c r="BB45" s="7"/>
      <c r="BC45" s="7"/>
      <c r="BD45" s="7"/>
      <c r="BE45" s="7"/>
    </row>
    <row r="46" spans="2:57" ht="15" customHeight="1" x14ac:dyDescent="0.2">
      <c r="B46" s="5" t="s">
        <v>410</v>
      </c>
      <c r="C46" s="5"/>
      <c r="D46" s="15" t="s">
        <v>10</v>
      </c>
      <c r="F46" s="5" t="e">
        <f>NA()</f>
        <v>#N/A</v>
      </c>
      <c r="G46" s="121">
        <f>IF(ISNA(F46),0,INDEX(IF(UPPER(RIGHT(F46,1))=Low,UnitCostLow, IF(UPPER(RIGHT(F46,1))=High,UnitCostHigh,UnitCostSpecified)),MATCH(UPPER(LEFT(F46,LEN(F46)-1)),CostCode,0)))</f>
        <v>0</v>
      </c>
      <c r="H46" s="4">
        <f>G46*E46</f>
        <v>0</v>
      </c>
      <c r="I46" s="47"/>
      <c r="J46" s="4">
        <f>H46*I46</f>
        <v>0</v>
      </c>
      <c r="K46" s="48">
        <f>+H46*(1-I46)</f>
        <v>0</v>
      </c>
      <c r="O46" s="7"/>
      <c r="P46" s="7"/>
      <c r="Q46" s="7"/>
      <c r="R46" s="7"/>
      <c r="X46" s="7"/>
      <c r="Y46" s="7"/>
      <c r="Z46" s="7"/>
      <c r="AA46" s="7"/>
      <c r="AG46" s="7"/>
      <c r="AH46" s="7"/>
      <c r="AI46" s="7"/>
      <c r="AJ46" s="7"/>
      <c r="AK46" s="7"/>
      <c r="AL46" s="7"/>
      <c r="AM46" s="7"/>
      <c r="AN46" s="7"/>
      <c r="AO46" s="7"/>
      <c r="AR46" s="7"/>
      <c r="AS46" s="7"/>
      <c r="AT46" s="7"/>
      <c r="AU46" s="7"/>
      <c r="BB46" s="7"/>
      <c r="BC46" s="7"/>
      <c r="BD46" s="7"/>
      <c r="BE46" s="7"/>
    </row>
    <row r="47" spans="2:57" ht="15" customHeight="1" x14ac:dyDescent="0.2">
      <c r="B47" s="65" t="s">
        <v>887</v>
      </c>
      <c r="C47" s="65"/>
      <c r="D47" s="66"/>
      <c r="E47" s="65"/>
      <c r="F47" s="65"/>
      <c r="G47" s="123"/>
      <c r="H47" s="68"/>
      <c r="I47" s="72"/>
      <c r="J47" s="68"/>
      <c r="K47" s="73"/>
      <c r="O47" s="7"/>
      <c r="P47" s="7"/>
      <c r="Q47" s="7"/>
      <c r="R47" s="7"/>
      <c r="X47" s="7"/>
      <c r="Y47" s="7"/>
      <c r="Z47" s="7"/>
      <c r="AA47" s="7"/>
      <c r="AG47" s="7"/>
      <c r="AH47" s="7"/>
      <c r="AI47" s="7"/>
      <c r="AJ47" s="7"/>
      <c r="AK47" s="7"/>
      <c r="AL47" s="7"/>
      <c r="AM47" s="7"/>
      <c r="AN47" s="7"/>
      <c r="AO47" s="7"/>
      <c r="AR47" s="7"/>
      <c r="AS47" s="7"/>
      <c r="AT47" s="7"/>
      <c r="AU47" s="7"/>
      <c r="BB47" s="7"/>
      <c r="BC47" s="7"/>
      <c r="BD47" s="7"/>
      <c r="BE47" s="7"/>
    </row>
    <row r="48" spans="2:57" ht="15" customHeight="1" x14ac:dyDescent="0.2">
      <c r="B48" s="5" t="s">
        <v>264</v>
      </c>
      <c r="C48" s="5"/>
      <c r="D48" s="16" t="s">
        <v>9</v>
      </c>
      <c r="F48" s="5" t="e">
        <f>NA()</f>
        <v>#N/A</v>
      </c>
      <c r="G48" s="121">
        <f t="shared" ref="G48:G54" si="13">IF(ISNA(F48),0,INDEX(IF(UPPER(RIGHT(F48,1))=Low,UnitCostLow, IF(UPPER(RIGHT(F48,1))=High,UnitCostHigh,UnitCostSpecified)),MATCH(UPPER(LEFT(F48,LEN(F48)-1)),CostCode,0)))</f>
        <v>0</v>
      </c>
      <c r="H48" s="4">
        <f t="shared" ref="H48:H54" si="14">G48*E48</f>
        <v>0</v>
      </c>
      <c r="I48" s="47"/>
      <c r="J48" s="4">
        <f t="shared" si="0"/>
        <v>0</v>
      </c>
      <c r="K48" s="48">
        <f t="shared" si="10"/>
        <v>0</v>
      </c>
      <c r="O48" s="7"/>
      <c r="P48" s="7"/>
      <c r="Q48" s="7"/>
      <c r="R48" s="7"/>
      <c r="X48" s="7"/>
      <c r="Y48" s="7"/>
      <c r="Z48" s="7"/>
      <c r="AA48" s="7"/>
      <c r="AG48" s="7"/>
      <c r="AH48" s="7"/>
      <c r="AI48" s="7"/>
      <c r="AJ48" s="7"/>
      <c r="AK48" s="7"/>
      <c r="AL48" s="7"/>
      <c r="AM48" s="7"/>
      <c r="AN48" s="7"/>
      <c r="AO48" s="7"/>
      <c r="AR48" s="7"/>
      <c r="AS48" s="7"/>
      <c r="AT48" s="7"/>
      <c r="AU48" s="7"/>
      <c r="BB48" s="7"/>
      <c r="BC48" s="7"/>
      <c r="BD48" s="7"/>
      <c r="BE48" s="7"/>
    </row>
    <row r="49" spans="2:57" ht="15" customHeight="1" x14ac:dyDescent="0.2">
      <c r="B49" s="5" t="s">
        <v>265</v>
      </c>
      <c r="C49" s="5"/>
      <c r="D49" s="16" t="s">
        <v>9</v>
      </c>
      <c r="F49" s="5" t="e">
        <f>NA()</f>
        <v>#N/A</v>
      </c>
      <c r="G49" s="121">
        <f t="shared" si="13"/>
        <v>0</v>
      </c>
      <c r="H49" s="4">
        <f t="shared" si="14"/>
        <v>0</v>
      </c>
      <c r="I49" s="47"/>
      <c r="J49" s="4">
        <f t="shared" si="0"/>
        <v>0</v>
      </c>
      <c r="K49" s="48">
        <f t="shared" si="10"/>
        <v>0</v>
      </c>
      <c r="O49" s="7"/>
      <c r="P49" s="7"/>
      <c r="Q49" s="7"/>
      <c r="R49" s="7"/>
      <c r="X49" s="7"/>
      <c r="Y49" s="7"/>
      <c r="Z49" s="7"/>
      <c r="AA49" s="7"/>
      <c r="AG49" s="7"/>
      <c r="AH49" s="7"/>
      <c r="AI49" s="7"/>
      <c r="AJ49" s="7"/>
      <c r="AK49" s="7"/>
      <c r="AL49" s="7"/>
      <c r="AM49" s="7"/>
      <c r="AN49" s="7"/>
      <c r="AO49" s="7"/>
      <c r="AR49" s="7"/>
      <c r="AS49" s="7"/>
      <c r="AT49" s="7"/>
      <c r="AU49" s="7"/>
      <c r="BB49" s="7"/>
      <c r="BC49" s="7"/>
      <c r="BD49" s="7"/>
      <c r="BE49" s="7"/>
    </row>
    <row r="50" spans="2:57" ht="15" customHeight="1" x14ac:dyDescent="0.2">
      <c r="B50" s="7" t="s">
        <v>42</v>
      </c>
      <c r="D50" s="15" t="s">
        <v>16</v>
      </c>
      <c r="F50" s="5" t="e">
        <f>NA()</f>
        <v>#N/A</v>
      </c>
      <c r="G50" s="121">
        <f t="shared" si="13"/>
        <v>0</v>
      </c>
      <c r="H50" s="4">
        <f t="shared" si="14"/>
        <v>0</v>
      </c>
      <c r="I50" s="47"/>
      <c r="J50" s="4">
        <f t="shared" si="0"/>
        <v>0</v>
      </c>
      <c r="K50" s="48">
        <f t="shared" si="10"/>
        <v>0</v>
      </c>
      <c r="O50" s="7"/>
      <c r="P50" s="7"/>
      <c r="Q50" s="7"/>
      <c r="R50" s="7"/>
      <c r="X50" s="7"/>
      <c r="Y50" s="7"/>
      <c r="Z50" s="7"/>
      <c r="AA50" s="7"/>
      <c r="AG50" s="7"/>
      <c r="AH50" s="7"/>
      <c r="AI50" s="7"/>
      <c r="AJ50" s="7"/>
      <c r="AK50" s="7"/>
      <c r="AL50" s="7"/>
      <c r="AM50" s="7"/>
      <c r="AN50" s="7"/>
      <c r="AO50" s="7"/>
      <c r="AR50" s="7"/>
      <c r="AS50" s="7"/>
      <c r="AT50" s="7"/>
      <c r="AU50" s="7"/>
      <c r="BB50" s="7"/>
      <c r="BC50" s="7"/>
      <c r="BD50" s="7"/>
      <c r="BE50" s="7"/>
    </row>
    <row r="51" spans="2:57" ht="15" customHeight="1" x14ac:dyDescent="0.2">
      <c r="B51" s="7" t="s">
        <v>411</v>
      </c>
      <c r="D51" s="15" t="s">
        <v>16</v>
      </c>
      <c r="F51" s="5" t="e">
        <f>NA()</f>
        <v>#N/A</v>
      </c>
      <c r="G51" s="121">
        <f t="shared" si="13"/>
        <v>0</v>
      </c>
      <c r="H51" s="4">
        <f t="shared" si="14"/>
        <v>0</v>
      </c>
      <c r="I51" s="47"/>
      <c r="J51" s="4">
        <f t="shared" si="0"/>
        <v>0</v>
      </c>
      <c r="K51" s="48">
        <f t="shared" si="10"/>
        <v>0</v>
      </c>
      <c r="O51" s="7"/>
      <c r="P51" s="7"/>
      <c r="Q51" s="7"/>
      <c r="R51" s="7"/>
      <c r="X51" s="7"/>
      <c r="Y51" s="7"/>
      <c r="Z51" s="7"/>
      <c r="AA51" s="7"/>
      <c r="AG51" s="7"/>
      <c r="AH51" s="7"/>
      <c r="AI51" s="7"/>
      <c r="AJ51" s="7"/>
      <c r="AK51" s="7"/>
      <c r="AL51" s="7"/>
      <c r="AM51" s="7"/>
      <c r="AN51" s="7"/>
      <c r="AO51" s="7"/>
      <c r="AR51" s="7"/>
      <c r="AS51" s="7"/>
      <c r="AT51" s="7"/>
      <c r="AU51" s="7"/>
      <c r="BB51" s="7"/>
      <c r="BC51" s="7"/>
      <c r="BD51" s="7"/>
      <c r="BE51" s="7"/>
    </row>
    <row r="52" spans="2:57" ht="15" customHeight="1" x14ac:dyDescent="0.2">
      <c r="B52" s="7" t="s">
        <v>412</v>
      </c>
      <c r="D52" s="15" t="s">
        <v>16</v>
      </c>
      <c r="F52" s="5" t="e">
        <f>NA()</f>
        <v>#N/A</v>
      </c>
      <c r="G52" s="121">
        <f t="shared" si="13"/>
        <v>0</v>
      </c>
      <c r="H52" s="4">
        <f t="shared" si="14"/>
        <v>0</v>
      </c>
      <c r="I52" s="47"/>
      <c r="J52" s="4">
        <f t="shared" si="0"/>
        <v>0</v>
      </c>
      <c r="K52" s="48">
        <f t="shared" si="10"/>
        <v>0</v>
      </c>
      <c r="O52" s="7"/>
      <c r="P52" s="7"/>
      <c r="Q52" s="7"/>
      <c r="R52" s="7"/>
      <c r="X52" s="7"/>
      <c r="Y52" s="7"/>
      <c r="Z52" s="7"/>
      <c r="AA52" s="7"/>
      <c r="AG52" s="7"/>
      <c r="AH52" s="7"/>
      <c r="AI52" s="7"/>
      <c r="AJ52" s="7"/>
      <c r="AK52" s="7"/>
      <c r="AL52" s="7"/>
      <c r="AM52" s="7"/>
      <c r="AN52" s="7"/>
      <c r="AO52" s="7"/>
      <c r="AR52" s="7"/>
      <c r="AS52" s="7"/>
      <c r="AT52" s="7"/>
      <c r="AU52" s="7"/>
      <c r="BB52" s="7"/>
      <c r="BC52" s="7"/>
      <c r="BD52" s="7"/>
      <c r="BE52" s="7"/>
    </row>
    <row r="53" spans="2:57" ht="15" customHeight="1" x14ac:dyDescent="0.2">
      <c r="B53" s="7" t="s">
        <v>15</v>
      </c>
      <c r="D53" s="15" t="s">
        <v>16</v>
      </c>
      <c r="F53" s="5" t="e">
        <f>NA()</f>
        <v>#N/A</v>
      </c>
      <c r="G53" s="121">
        <f t="shared" si="13"/>
        <v>0</v>
      </c>
      <c r="H53" s="4">
        <f t="shared" si="14"/>
        <v>0</v>
      </c>
      <c r="I53" s="47"/>
      <c r="J53" s="4">
        <f>H53*I53</f>
        <v>0</v>
      </c>
      <c r="K53" s="48">
        <f t="shared" si="10"/>
        <v>0</v>
      </c>
      <c r="O53" s="7"/>
      <c r="P53" s="7"/>
      <c r="Q53" s="7"/>
      <c r="R53" s="7"/>
      <c r="X53" s="7"/>
      <c r="Y53" s="7"/>
      <c r="Z53" s="7"/>
      <c r="AA53" s="7"/>
      <c r="AG53" s="7"/>
      <c r="AH53" s="7"/>
      <c r="AI53" s="7"/>
      <c r="AJ53" s="7"/>
      <c r="AK53" s="7"/>
      <c r="AL53" s="7"/>
      <c r="AM53" s="7"/>
      <c r="AN53" s="7"/>
      <c r="AO53" s="7"/>
      <c r="AR53" s="7"/>
      <c r="AS53" s="7"/>
      <c r="AT53" s="7"/>
      <c r="AU53" s="7"/>
      <c r="BB53" s="7"/>
      <c r="BC53" s="7"/>
      <c r="BD53" s="7"/>
      <c r="BE53" s="7"/>
    </row>
    <row r="54" spans="2:57" ht="15" customHeight="1" x14ac:dyDescent="0.2">
      <c r="B54" s="7" t="s">
        <v>13</v>
      </c>
      <c r="F54" s="5" t="e">
        <f>NA()</f>
        <v>#N/A</v>
      </c>
      <c r="G54" s="121">
        <f t="shared" si="13"/>
        <v>0</v>
      </c>
      <c r="H54" s="4">
        <f t="shared" si="14"/>
        <v>0</v>
      </c>
      <c r="I54" s="47"/>
      <c r="J54" s="4">
        <f>H54*I54</f>
        <v>0</v>
      </c>
      <c r="K54" s="48">
        <f t="shared" si="10"/>
        <v>0</v>
      </c>
      <c r="O54" s="7"/>
      <c r="P54" s="7"/>
      <c r="Q54" s="7"/>
      <c r="R54" s="7"/>
      <c r="X54" s="7"/>
      <c r="Y54" s="7"/>
      <c r="Z54" s="7"/>
      <c r="AA54" s="7"/>
      <c r="AG54" s="7"/>
      <c r="AH54" s="7"/>
      <c r="AI54" s="7"/>
      <c r="AJ54" s="7"/>
      <c r="AK54" s="7"/>
      <c r="AL54" s="7"/>
      <c r="AM54" s="7"/>
      <c r="AN54" s="7"/>
      <c r="AO54" s="7"/>
      <c r="AR54" s="7"/>
      <c r="AS54" s="7"/>
      <c r="AT54" s="7"/>
      <c r="AU54" s="7"/>
      <c r="BB54" s="7"/>
      <c r="BC54" s="7"/>
      <c r="BD54" s="7"/>
      <c r="BE54" s="7"/>
    </row>
    <row r="55" spans="2:57" ht="15" customHeight="1" x14ac:dyDescent="0.2">
      <c r="B55" s="65" t="s">
        <v>23</v>
      </c>
      <c r="C55" s="65"/>
      <c r="D55" s="66"/>
      <c r="E55" s="65"/>
      <c r="F55" s="65"/>
      <c r="G55" s="123"/>
      <c r="H55" s="68"/>
      <c r="I55" s="72"/>
      <c r="J55" s="68"/>
      <c r="K55" s="73"/>
      <c r="O55" s="7"/>
      <c r="P55" s="7"/>
      <c r="Q55" s="7"/>
      <c r="R55" s="7"/>
      <c r="X55" s="7"/>
      <c r="Y55" s="7"/>
      <c r="Z55" s="7"/>
      <c r="AA55" s="7"/>
      <c r="AG55" s="7"/>
      <c r="AH55" s="7"/>
      <c r="AI55" s="7"/>
      <c r="AJ55" s="7"/>
      <c r="AK55" s="7"/>
      <c r="AL55" s="7"/>
      <c r="AM55" s="7"/>
      <c r="AN55" s="7"/>
      <c r="AO55" s="7"/>
      <c r="AR55" s="7"/>
      <c r="AS55" s="7"/>
      <c r="AT55" s="7"/>
      <c r="AU55" s="7"/>
      <c r="BB55" s="7"/>
      <c r="BC55" s="7"/>
      <c r="BD55" s="7"/>
      <c r="BE55" s="7"/>
    </row>
    <row r="56" spans="2:57" ht="15" customHeight="1" thickBot="1" x14ac:dyDescent="0.25">
      <c r="B56" s="40" t="s">
        <v>331</v>
      </c>
      <c r="C56" s="40"/>
      <c r="D56" s="49"/>
      <c r="E56" s="40"/>
      <c r="F56" s="40" t="e">
        <f>NA()</f>
        <v>#N/A</v>
      </c>
      <c r="G56" s="124">
        <f>IF(ISNA(F56),0,INDEX(IF(UPPER(RIGHT(F56,1))=Low,UnitCostLow, IF(UPPER(RIGHT(F56,1))=High,UnitCostHigh,UnitCostSpecified)),MATCH(UPPER(LEFT(F56,LEN(F56)-1)),CostCode,0)))</f>
        <v>0</v>
      </c>
      <c r="H56" s="4">
        <f>G56*E56</f>
        <v>0</v>
      </c>
      <c r="I56" s="46"/>
      <c r="J56" s="50">
        <f>H56*I56</f>
        <v>0</v>
      </c>
      <c r="K56" s="51">
        <f t="shared" si="10"/>
        <v>0</v>
      </c>
      <c r="O56" s="7"/>
      <c r="P56" s="7"/>
      <c r="Q56" s="7"/>
      <c r="R56" s="7"/>
      <c r="X56" s="7"/>
      <c r="Y56" s="7"/>
      <c r="Z56" s="7"/>
      <c r="AA56" s="7"/>
      <c r="AG56" s="7"/>
      <c r="AH56" s="7"/>
      <c r="AI56" s="7"/>
      <c r="AJ56" s="7"/>
      <c r="AK56" s="7"/>
      <c r="AL56" s="7"/>
      <c r="AM56" s="7"/>
      <c r="AN56" s="7"/>
      <c r="AO56" s="7"/>
      <c r="AR56" s="7"/>
      <c r="AS56" s="7"/>
      <c r="AT56" s="7"/>
      <c r="AU56" s="7"/>
      <c r="BB56" s="7"/>
      <c r="BC56" s="7"/>
      <c r="BD56" s="7"/>
      <c r="BE56" s="7"/>
    </row>
    <row r="57" spans="2:57" ht="15" customHeight="1" x14ac:dyDescent="0.2">
      <c r="B57" s="396"/>
      <c r="C57" s="396"/>
      <c r="D57" s="81"/>
      <c r="E57" s="82"/>
      <c r="F57" s="234"/>
      <c r="G57" s="402" t="s">
        <v>468</v>
      </c>
      <c r="H57" s="128">
        <f>SUM(H5:H56)+0.0001</f>
        <v>1E-4</v>
      </c>
      <c r="I57" s="127"/>
      <c r="J57" s="128">
        <f>SUM(J5:J56)</f>
        <v>0</v>
      </c>
      <c r="K57" s="128">
        <f>SUM(K5:K56)</f>
        <v>0</v>
      </c>
      <c r="O57" s="7"/>
      <c r="P57" s="7"/>
      <c r="Q57" s="7"/>
      <c r="R57" s="7"/>
      <c r="X57" s="7"/>
      <c r="Y57" s="7"/>
      <c r="Z57" s="7"/>
      <c r="AA57" s="7"/>
      <c r="AG57" s="7"/>
      <c r="AH57" s="7"/>
      <c r="AI57" s="7"/>
      <c r="AJ57" s="7"/>
      <c r="AK57" s="7"/>
      <c r="AL57" s="7"/>
      <c r="AM57" s="7"/>
      <c r="AN57" s="7"/>
      <c r="AO57" s="7"/>
      <c r="AR57" s="7"/>
      <c r="AS57" s="7"/>
      <c r="AT57" s="7"/>
      <c r="AU57" s="7"/>
      <c r="BB57" s="7"/>
      <c r="BC57" s="7"/>
      <c r="BD57" s="7"/>
      <c r="BE57" s="7"/>
    </row>
    <row r="58" spans="2:57" ht="15" customHeight="1" thickBot="1" x14ac:dyDescent="0.25">
      <c r="B58" s="25"/>
      <c r="C58" s="25"/>
      <c r="D58" s="26"/>
      <c r="E58" s="57"/>
      <c r="F58" s="25"/>
      <c r="G58" s="397" t="s">
        <v>469</v>
      </c>
      <c r="H58" s="417"/>
      <c r="I58" s="126"/>
      <c r="J58" s="455">
        <f>J57/H57</f>
        <v>0</v>
      </c>
      <c r="K58" s="455">
        <f>K57/H57</f>
        <v>0</v>
      </c>
      <c r="O58" s="7"/>
      <c r="P58" s="7"/>
      <c r="Q58" s="7"/>
      <c r="R58" s="7"/>
      <c r="X58" s="7"/>
      <c r="Y58" s="7"/>
      <c r="Z58" s="7"/>
      <c r="AA58" s="7"/>
      <c r="AG58" s="7"/>
      <c r="AH58" s="7"/>
      <c r="AI58" s="7"/>
      <c r="AJ58" s="7"/>
      <c r="AK58" s="7"/>
      <c r="AL58" s="7"/>
      <c r="AM58" s="7"/>
      <c r="AN58" s="7"/>
      <c r="AO58" s="7"/>
      <c r="AR58" s="7"/>
      <c r="AS58" s="7"/>
      <c r="AT58" s="7"/>
      <c r="AU58" s="7"/>
      <c r="BB58" s="7"/>
      <c r="BC58" s="7"/>
      <c r="BD58" s="7"/>
      <c r="BE58" s="7"/>
    </row>
    <row r="59" spans="2:57" ht="8.1" customHeight="1" x14ac:dyDescent="0.2">
      <c r="B59" s="22"/>
      <c r="C59" s="22"/>
      <c r="D59" s="23"/>
      <c r="E59" s="22"/>
      <c r="F59" s="22"/>
      <c r="G59" s="372"/>
      <c r="H59" s="24"/>
      <c r="O59" s="7"/>
      <c r="P59" s="7"/>
      <c r="Q59" s="7"/>
      <c r="R59" s="7"/>
      <c r="X59" s="7"/>
      <c r="Y59" s="7"/>
      <c r="Z59" s="7"/>
      <c r="AA59" s="7"/>
      <c r="AG59" s="7"/>
      <c r="AH59" s="7"/>
      <c r="AI59" s="7"/>
      <c r="AJ59" s="7"/>
      <c r="AK59" s="7"/>
      <c r="AL59" s="7"/>
      <c r="AM59" s="7"/>
      <c r="AN59" s="7"/>
      <c r="AO59" s="7"/>
      <c r="AR59" s="7"/>
      <c r="AS59" s="7"/>
      <c r="AT59" s="7"/>
      <c r="AU59" s="7"/>
      <c r="BB59" s="7"/>
      <c r="BC59" s="7"/>
      <c r="BD59" s="7"/>
      <c r="BE59" s="7"/>
    </row>
    <row r="60" spans="2:57" x14ac:dyDescent="0.2">
      <c r="B60" s="7" t="s">
        <v>936</v>
      </c>
      <c r="D60" s="7"/>
      <c r="O60" s="7"/>
      <c r="P60" s="7"/>
      <c r="Q60" s="7"/>
      <c r="R60" s="7"/>
      <c r="X60" s="7"/>
      <c r="Y60" s="7"/>
      <c r="Z60" s="7"/>
      <c r="AA60" s="7"/>
      <c r="AG60" s="7"/>
      <c r="AH60" s="7"/>
      <c r="AI60" s="7"/>
      <c r="AJ60" s="7"/>
      <c r="AK60" s="7"/>
      <c r="AL60" s="7"/>
      <c r="AM60" s="7"/>
      <c r="AN60" s="7"/>
      <c r="AO60" s="7"/>
      <c r="AR60" s="7"/>
      <c r="AS60" s="7"/>
      <c r="AT60" s="7"/>
      <c r="AU60" s="7"/>
      <c r="BB60" s="7"/>
      <c r="BC60" s="7"/>
      <c r="BD60" s="7"/>
      <c r="BE60" s="7"/>
    </row>
    <row r="61" spans="2:57" x14ac:dyDescent="0.2">
      <c r="D61" s="7"/>
      <c r="O61" s="7"/>
      <c r="P61" s="7"/>
      <c r="Q61" s="7"/>
      <c r="R61" s="7"/>
      <c r="X61" s="7"/>
      <c r="Y61" s="7"/>
      <c r="Z61" s="7"/>
      <c r="AA61" s="7"/>
      <c r="AG61" s="7"/>
      <c r="AH61" s="7"/>
      <c r="AI61" s="7"/>
      <c r="AJ61" s="7"/>
      <c r="AK61" s="7"/>
      <c r="AL61" s="7"/>
      <c r="AM61" s="7"/>
      <c r="AN61" s="7"/>
      <c r="AO61" s="7"/>
      <c r="AR61" s="7"/>
      <c r="AS61" s="7"/>
      <c r="AT61" s="7"/>
      <c r="AU61" s="7"/>
      <c r="BB61" s="7"/>
      <c r="BC61" s="7"/>
      <c r="BD61" s="7"/>
      <c r="BE61" s="7"/>
    </row>
    <row r="62" spans="2:57" x14ac:dyDescent="0.2">
      <c r="D62" s="7"/>
      <c r="O62" s="7"/>
      <c r="P62" s="7"/>
      <c r="Q62" s="7"/>
      <c r="R62" s="7"/>
      <c r="X62" s="7"/>
      <c r="Y62" s="7"/>
      <c r="Z62" s="7"/>
      <c r="AA62" s="7"/>
      <c r="AG62" s="7"/>
      <c r="AH62" s="7"/>
      <c r="AI62" s="7"/>
      <c r="AJ62" s="7"/>
      <c r="AK62" s="7"/>
      <c r="AL62" s="7"/>
      <c r="AM62" s="7"/>
      <c r="AN62" s="7"/>
      <c r="AO62" s="7"/>
      <c r="AR62" s="7"/>
      <c r="AS62" s="7"/>
      <c r="AT62" s="7"/>
      <c r="AU62" s="7"/>
      <c r="BB62" s="7"/>
      <c r="BC62" s="7"/>
      <c r="BD62" s="7"/>
      <c r="BE62" s="7"/>
    </row>
    <row r="63" spans="2:57" x14ac:dyDescent="0.2">
      <c r="D63" s="7"/>
      <c r="O63" s="7"/>
      <c r="P63" s="7"/>
      <c r="Q63" s="7"/>
      <c r="R63" s="7"/>
      <c r="X63" s="7"/>
      <c r="Y63" s="7"/>
      <c r="Z63" s="7"/>
      <c r="AA63" s="7"/>
      <c r="AG63" s="7"/>
      <c r="AH63" s="7"/>
      <c r="AI63" s="7"/>
      <c r="AJ63" s="7"/>
      <c r="AK63" s="7"/>
      <c r="AL63" s="7"/>
      <c r="AM63" s="7"/>
      <c r="AN63" s="7"/>
      <c r="AO63" s="7"/>
      <c r="AR63" s="7"/>
      <c r="AS63" s="7"/>
      <c r="AT63" s="7"/>
      <c r="AU63" s="7"/>
      <c r="BB63" s="7"/>
      <c r="BC63" s="7"/>
      <c r="BD63" s="7"/>
      <c r="BE63" s="7"/>
    </row>
    <row r="64" spans="2:57" x14ac:dyDescent="0.2">
      <c r="D64" s="7"/>
      <c r="O64" s="7"/>
      <c r="P64" s="7"/>
      <c r="Q64" s="7"/>
      <c r="R64" s="7"/>
      <c r="X64" s="7"/>
      <c r="Y64" s="7"/>
      <c r="Z64" s="7"/>
      <c r="AA64" s="7"/>
      <c r="AG64" s="7"/>
      <c r="AH64" s="7"/>
      <c r="AI64" s="7"/>
      <c r="AJ64" s="7"/>
      <c r="AK64" s="7"/>
      <c r="AL64" s="7"/>
      <c r="AM64" s="7"/>
      <c r="AN64" s="7"/>
      <c r="AO64" s="7"/>
      <c r="AR64" s="7"/>
      <c r="AS64" s="7"/>
      <c r="AT64" s="7"/>
      <c r="AU64" s="7"/>
      <c r="BB64" s="7"/>
      <c r="BC64" s="7"/>
      <c r="BD64" s="7"/>
      <c r="BE64" s="7"/>
    </row>
    <row r="65" spans="4:57" x14ac:dyDescent="0.2">
      <c r="D65" s="7"/>
      <c r="O65" s="7"/>
      <c r="P65" s="7"/>
      <c r="Q65" s="7"/>
      <c r="R65" s="7"/>
      <c r="X65" s="7"/>
      <c r="Y65" s="7"/>
      <c r="Z65" s="7"/>
      <c r="AA65" s="7"/>
      <c r="AG65" s="7"/>
      <c r="AH65" s="7"/>
      <c r="AI65" s="7"/>
      <c r="AJ65" s="7"/>
      <c r="AK65" s="7"/>
      <c r="AL65" s="7"/>
      <c r="AM65" s="7"/>
      <c r="AN65" s="7"/>
      <c r="AO65" s="7"/>
      <c r="AR65" s="7"/>
      <c r="AS65" s="7"/>
      <c r="AT65" s="7"/>
      <c r="AU65" s="7"/>
      <c r="BB65" s="7"/>
      <c r="BC65" s="7"/>
      <c r="BD65" s="7"/>
      <c r="BE65" s="7"/>
    </row>
    <row r="66" spans="4:57" x14ac:dyDescent="0.2">
      <c r="D66" s="7"/>
      <c r="O66" s="7"/>
      <c r="P66" s="7"/>
      <c r="Q66" s="7"/>
      <c r="R66" s="7"/>
      <c r="X66" s="7"/>
      <c r="Y66" s="7"/>
      <c r="Z66" s="7"/>
      <c r="AA66" s="7"/>
      <c r="AG66" s="7"/>
      <c r="AH66" s="7"/>
      <c r="AI66" s="7"/>
      <c r="AJ66" s="7"/>
      <c r="AK66" s="7"/>
      <c r="AL66" s="7"/>
      <c r="AM66" s="7"/>
      <c r="AN66" s="7"/>
      <c r="AO66" s="7"/>
      <c r="AR66" s="7"/>
      <c r="AS66" s="7"/>
      <c r="AT66" s="7"/>
      <c r="AU66" s="7"/>
      <c r="BB66" s="7"/>
      <c r="BC66" s="7"/>
      <c r="BD66" s="7"/>
      <c r="BE66" s="7"/>
    </row>
    <row r="67" spans="4:57" x14ac:dyDescent="0.2">
      <c r="D67" s="7"/>
      <c r="O67" s="7"/>
      <c r="P67" s="7"/>
      <c r="Q67" s="7"/>
      <c r="R67" s="7"/>
      <c r="X67" s="7"/>
      <c r="Y67" s="7"/>
      <c r="Z67" s="7"/>
      <c r="AA67" s="7"/>
      <c r="AG67" s="7"/>
      <c r="AH67" s="7"/>
      <c r="AI67" s="7"/>
      <c r="AJ67" s="7"/>
      <c r="AK67" s="7"/>
      <c r="AL67" s="7"/>
      <c r="AM67" s="7"/>
      <c r="AN67" s="7"/>
      <c r="AO67" s="7"/>
      <c r="AR67" s="7"/>
      <c r="AS67" s="7"/>
      <c r="AT67" s="7"/>
      <c r="AU67" s="7"/>
      <c r="BB67" s="7"/>
      <c r="BC67" s="7"/>
      <c r="BD67" s="7"/>
      <c r="BE67" s="7"/>
    </row>
    <row r="68" spans="4:57" x14ac:dyDescent="0.2">
      <c r="D68" s="7"/>
      <c r="O68" s="7"/>
      <c r="P68" s="7"/>
      <c r="Q68" s="7"/>
      <c r="R68" s="7"/>
      <c r="X68" s="7"/>
      <c r="Y68" s="7"/>
      <c r="Z68" s="7"/>
      <c r="AA68" s="7"/>
      <c r="AG68" s="7"/>
      <c r="AH68" s="7"/>
      <c r="AI68" s="7"/>
      <c r="AJ68" s="7"/>
      <c r="AK68" s="7"/>
      <c r="AL68" s="7"/>
      <c r="AM68" s="7"/>
      <c r="AN68" s="7"/>
      <c r="AO68" s="7"/>
      <c r="AR68" s="7"/>
      <c r="AS68" s="7"/>
      <c r="AT68" s="7"/>
      <c r="AU68" s="7"/>
      <c r="BB68" s="7"/>
      <c r="BC68" s="7"/>
      <c r="BD68" s="7"/>
      <c r="BE68" s="7"/>
    </row>
    <row r="69" spans="4:57" x14ac:dyDescent="0.2">
      <c r="D69" s="7"/>
      <c r="O69" s="7"/>
      <c r="P69" s="7"/>
      <c r="Q69" s="7"/>
      <c r="R69" s="7"/>
      <c r="X69" s="7"/>
      <c r="Y69" s="7"/>
      <c r="Z69" s="7"/>
      <c r="AA69" s="7"/>
      <c r="AG69" s="7"/>
      <c r="AH69" s="7"/>
      <c r="AI69" s="7"/>
      <c r="AJ69" s="7"/>
      <c r="AK69" s="7"/>
      <c r="AL69" s="7"/>
      <c r="AM69" s="7"/>
      <c r="AN69" s="7"/>
      <c r="AO69" s="7"/>
      <c r="AR69" s="7"/>
      <c r="AS69" s="7"/>
      <c r="AT69" s="7"/>
      <c r="AU69" s="7"/>
      <c r="BB69" s="7"/>
      <c r="BC69" s="7"/>
      <c r="BD69" s="7"/>
      <c r="BE69" s="7"/>
    </row>
    <row r="70" spans="4:57" x14ac:dyDescent="0.2">
      <c r="D70" s="7"/>
      <c r="O70" s="7"/>
      <c r="P70" s="7"/>
      <c r="Q70" s="7"/>
      <c r="R70" s="7"/>
      <c r="X70" s="7"/>
      <c r="Y70" s="7"/>
      <c r="Z70" s="7"/>
      <c r="AA70" s="7"/>
      <c r="AG70" s="7"/>
      <c r="AH70" s="7"/>
      <c r="AI70" s="7"/>
      <c r="AJ70" s="7"/>
      <c r="AK70" s="7"/>
      <c r="AL70" s="7"/>
      <c r="AM70" s="7"/>
      <c r="AN70" s="7"/>
      <c r="AO70" s="7"/>
      <c r="AR70" s="7"/>
      <c r="AS70" s="7"/>
      <c r="AT70" s="7"/>
      <c r="AU70" s="7"/>
      <c r="BB70" s="7"/>
      <c r="BC70" s="7"/>
      <c r="BD70" s="7"/>
      <c r="BE70" s="7"/>
    </row>
    <row r="71" spans="4:57" x14ac:dyDescent="0.2">
      <c r="D71" s="7"/>
      <c r="O71" s="7"/>
      <c r="P71" s="7"/>
      <c r="Q71" s="7"/>
      <c r="R71" s="7"/>
      <c r="X71" s="7"/>
      <c r="Y71" s="7"/>
      <c r="Z71" s="7"/>
      <c r="AA71" s="7"/>
      <c r="AG71" s="7"/>
      <c r="AH71" s="7"/>
      <c r="AI71" s="7"/>
      <c r="AJ71" s="7"/>
      <c r="AK71" s="7"/>
      <c r="AL71" s="7"/>
      <c r="AM71" s="7"/>
      <c r="AN71" s="7"/>
      <c r="AO71" s="7"/>
      <c r="AR71" s="7"/>
      <c r="AS71" s="7"/>
      <c r="AT71" s="7"/>
      <c r="AU71" s="7"/>
      <c r="BB71" s="7"/>
      <c r="BC71" s="7"/>
      <c r="BD71" s="7"/>
      <c r="BE71" s="7"/>
    </row>
    <row r="72" spans="4:57" x14ac:dyDescent="0.2">
      <c r="D72" s="7"/>
      <c r="O72" s="7"/>
      <c r="P72" s="7"/>
      <c r="Q72" s="7"/>
      <c r="R72" s="7"/>
      <c r="X72" s="7"/>
      <c r="Y72" s="7"/>
      <c r="Z72" s="7"/>
      <c r="AA72" s="7"/>
      <c r="AG72" s="7"/>
      <c r="AH72" s="7"/>
      <c r="AI72" s="7"/>
      <c r="AJ72" s="7"/>
      <c r="AK72" s="7"/>
      <c r="AL72" s="7"/>
      <c r="AM72" s="7"/>
      <c r="AN72" s="7"/>
      <c r="AO72" s="7"/>
      <c r="AR72" s="7"/>
      <c r="AS72" s="7"/>
      <c r="AT72" s="7"/>
      <c r="AU72" s="7"/>
      <c r="BB72" s="7"/>
      <c r="BC72" s="7"/>
      <c r="BD72" s="7"/>
      <c r="BE72" s="7"/>
    </row>
    <row r="73" spans="4:57" x14ac:dyDescent="0.2">
      <c r="D73" s="7"/>
      <c r="O73" s="7"/>
      <c r="P73" s="7"/>
      <c r="Q73" s="7"/>
      <c r="R73" s="7"/>
      <c r="X73" s="7"/>
      <c r="Y73" s="7"/>
      <c r="Z73" s="7"/>
      <c r="AA73" s="7"/>
      <c r="AG73" s="7"/>
      <c r="AH73" s="7"/>
      <c r="AI73" s="7"/>
      <c r="AJ73" s="7"/>
      <c r="AK73" s="7"/>
      <c r="AL73" s="7"/>
      <c r="AM73" s="7"/>
      <c r="AN73" s="7"/>
      <c r="AO73" s="7"/>
      <c r="AR73" s="7"/>
      <c r="AS73" s="7"/>
      <c r="AT73" s="7"/>
      <c r="AU73" s="7"/>
      <c r="BB73" s="7"/>
      <c r="BC73" s="7"/>
      <c r="BD73" s="7"/>
      <c r="BE73" s="7"/>
    </row>
    <row r="74" spans="4:57" x14ac:dyDescent="0.2">
      <c r="D74" s="7"/>
      <c r="O74" s="7"/>
      <c r="P74" s="7"/>
      <c r="Q74" s="7"/>
      <c r="R74" s="7"/>
      <c r="X74" s="7"/>
      <c r="Y74" s="7"/>
      <c r="Z74" s="7"/>
      <c r="AA74" s="7"/>
      <c r="AG74" s="7"/>
      <c r="AH74" s="7"/>
      <c r="AI74" s="7"/>
      <c r="AJ74" s="7"/>
      <c r="AK74" s="7"/>
      <c r="AL74" s="7"/>
      <c r="AM74" s="7"/>
      <c r="AN74" s="7"/>
      <c r="AO74" s="7"/>
      <c r="AR74" s="7"/>
      <c r="AS74" s="7"/>
      <c r="AT74" s="7"/>
      <c r="AU74" s="7"/>
      <c r="BB74" s="7"/>
      <c r="BC74" s="7"/>
      <c r="BD74" s="7"/>
      <c r="BE74" s="7"/>
    </row>
    <row r="75" spans="4:57" x14ac:dyDescent="0.2">
      <c r="D75" s="7"/>
      <c r="O75" s="7"/>
      <c r="P75" s="7"/>
      <c r="Q75" s="7"/>
      <c r="R75" s="7"/>
      <c r="X75" s="7"/>
      <c r="Y75" s="7"/>
      <c r="Z75" s="7"/>
      <c r="AA75" s="7"/>
      <c r="AG75" s="7"/>
      <c r="AH75" s="7"/>
      <c r="AI75" s="7"/>
      <c r="AJ75" s="7"/>
      <c r="AK75" s="7"/>
      <c r="AL75" s="7"/>
      <c r="AM75" s="7"/>
      <c r="AN75" s="7"/>
      <c r="AO75" s="7"/>
      <c r="AR75" s="7"/>
      <c r="AS75" s="7"/>
      <c r="AT75" s="7"/>
      <c r="AU75" s="7"/>
      <c r="BB75" s="7"/>
      <c r="BC75" s="7"/>
      <c r="BD75" s="7"/>
      <c r="BE75" s="7"/>
    </row>
    <row r="76" spans="4:57" x14ac:dyDescent="0.2">
      <c r="D76" s="7"/>
      <c r="O76" s="7"/>
      <c r="P76" s="7"/>
      <c r="Q76" s="7"/>
      <c r="R76" s="7"/>
      <c r="X76" s="7"/>
      <c r="Y76" s="7"/>
      <c r="Z76" s="7"/>
      <c r="AA76" s="7"/>
      <c r="AG76" s="7"/>
      <c r="AH76" s="7"/>
      <c r="AI76" s="7"/>
      <c r="AJ76" s="7"/>
      <c r="AK76" s="7"/>
      <c r="AL76" s="7"/>
      <c r="AM76" s="7"/>
      <c r="AN76" s="7"/>
      <c r="AO76" s="7"/>
      <c r="AR76" s="7"/>
      <c r="AS76" s="7"/>
      <c r="AT76" s="7"/>
      <c r="AU76" s="7"/>
      <c r="BB76" s="7"/>
      <c r="BC76" s="7"/>
      <c r="BD76" s="7"/>
      <c r="BE76" s="7"/>
    </row>
    <row r="77" spans="4:57" x14ac:dyDescent="0.2">
      <c r="D77" s="7"/>
      <c r="O77" s="7"/>
      <c r="P77" s="7"/>
      <c r="Q77" s="7"/>
      <c r="R77" s="7"/>
      <c r="X77" s="7"/>
      <c r="Y77" s="7"/>
      <c r="Z77" s="7"/>
      <c r="AA77" s="7"/>
      <c r="AG77" s="7"/>
      <c r="AH77" s="7"/>
      <c r="AI77" s="7"/>
      <c r="AJ77" s="7"/>
      <c r="AK77" s="7"/>
      <c r="AL77" s="7"/>
      <c r="AM77" s="7"/>
      <c r="AN77" s="7"/>
      <c r="AO77" s="7"/>
      <c r="AR77" s="7"/>
      <c r="AS77" s="7"/>
      <c r="AT77" s="7"/>
      <c r="AU77" s="7"/>
      <c r="BB77" s="7"/>
      <c r="BC77" s="7"/>
      <c r="BD77" s="7"/>
      <c r="BE77" s="7"/>
    </row>
    <row r="78" spans="4:57" x14ac:dyDescent="0.2">
      <c r="D78" s="7"/>
      <c r="O78" s="7"/>
      <c r="X78" s="7"/>
      <c r="AH78" s="144"/>
      <c r="AR78" s="7"/>
      <c r="BB78" s="7"/>
    </row>
    <row r="79" spans="4:57" x14ac:dyDescent="0.2">
      <c r="D79" s="7"/>
      <c r="O79" s="7"/>
      <c r="X79" s="7"/>
      <c r="AH79" s="144"/>
      <c r="AR79" s="7"/>
      <c r="BB79" s="7"/>
    </row>
    <row r="80" spans="4:57" x14ac:dyDescent="0.2">
      <c r="D80" s="7"/>
      <c r="O80" s="7"/>
      <c r="X80" s="7"/>
      <c r="AH80" s="144"/>
      <c r="AR80" s="7"/>
      <c r="BB80" s="7"/>
    </row>
    <row r="81" spans="4:54" x14ac:dyDescent="0.2">
      <c r="D81" s="7"/>
      <c r="O81" s="7"/>
      <c r="X81" s="7"/>
      <c r="AH81" s="144"/>
      <c r="AR81" s="7"/>
      <c r="BB81" s="7"/>
    </row>
    <row r="82" spans="4:54" x14ac:dyDescent="0.2">
      <c r="D82" s="7"/>
      <c r="O82" s="7"/>
      <c r="X82" s="7"/>
      <c r="AH82" s="144"/>
      <c r="AR82" s="7"/>
      <c r="BB82" s="7"/>
    </row>
    <row r="83" spans="4:54" x14ac:dyDescent="0.2">
      <c r="D83" s="7"/>
      <c r="O83" s="7"/>
      <c r="X83" s="7"/>
      <c r="AH83" s="144"/>
      <c r="AR83" s="7"/>
      <c r="BB83" s="7"/>
    </row>
    <row r="84" spans="4:54" x14ac:dyDescent="0.2">
      <c r="D84" s="7"/>
      <c r="O84" s="7"/>
      <c r="X84" s="7"/>
      <c r="AH84" s="144"/>
      <c r="AR84" s="7"/>
      <c r="BB84" s="7"/>
    </row>
    <row r="85" spans="4:54" x14ac:dyDescent="0.2">
      <c r="D85" s="7"/>
      <c r="O85" s="7"/>
      <c r="X85" s="7"/>
      <c r="AH85" s="144"/>
      <c r="AR85" s="7"/>
      <c r="BB85" s="7"/>
    </row>
    <row r="86" spans="4:54" x14ac:dyDescent="0.2">
      <c r="D86" s="7"/>
      <c r="O86" s="7"/>
      <c r="X86" s="7"/>
      <c r="AH86" s="144"/>
      <c r="AR86" s="7"/>
      <c r="BB86" s="7"/>
    </row>
    <row r="87" spans="4:54" x14ac:dyDescent="0.2">
      <c r="D87" s="7"/>
      <c r="O87" s="7"/>
      <c r="X87" s="7"/>
      <c r="AH87" s="144"/>
      <c r="AR87" s="7"/>
      <c r="BB87" s="7"/>
    </row>
    <row r="88" spans="4:54" x14ac:dyDescent="0.2">
      <c r="D88" s="7"/>
      <c r="O88" s="7"/>
      <c r="X88" s="7"/>
      <c r="AH88" s="144"/>
      <c r="AR88" s="7"/>
      <c r="BB88" s="7"/>
    </row>
    <row r="89" spans="4:54" x14ac:dyDescent="0.2">
      <c r="D89" s="7"/>
      <c r="O89" s="7"/>
      <c r="X89" s="7"/>
      <c r="AH89" s="144"/>
      <c r="AR89" s="7"/>
      <c r="BB89" s="7"/>
    </row>
    <row r="90" spans="4:54" x14ac:dyDescent="0.2">
      <c r="D90" s="7"/>
      <c r="O90" s="7"/>
      <c r="X90" s="7"/>
      <c r="AH90" s="144"/>
      <c r="AR90" s="7"/>
      <c r="BB90" s="7"/>
    </row>
    <row r="91" spans="4:54" x14ac:dyDescent="0.2">
      <c r="D91" s="7"/>
      <c r="O91" s="7"/>
      <c r="X91" s="7"/>
      <c r="AH91" s="144"/>
      <c r="AR91" s="7"/>
      <c r="BB91" s="7"/>
    </row>
    <row r="92" spans="4:54" x14ac:dyDescent="0.2">
      <c r="D92" s="7"/>
      <c r="O92" s="7"/>
      <c r="X92" s="7"/>
      <c r="AH92" s="144"/>
      <c r="AR92" s="7"/>
      <c r="BB92" s="7"/>
    </row>
    <row r="93" spans="4:54" x14ac:dyDescent="0.2">
      <c r="D93" s="7"/>
      <c r="O93" s="7"/>
      <c r="X93" s="7"/>
      <c r="AH93" s="144"/>
      <c r="AR93" s="7"/>
      <c r="BB93" s="7"/>
    </row>
    <row r="94" spans="4:54" x14ac:dyDescent="0.2">
      <c r="D94" s="7"/>
      <c r="O94" s="7"/>
      <c r="X94" s="7"/>
      <c r="AH94" s="144"/>
      <c r="AR94" s="7"/>
      <c r="BB94" s="7"/>
    </row>
    <row r="95" spans="4:54" x14ac:dyDescent="0.2">
      <c r="D95" s="7"/>
      <c r="O95" s="7"/>
      <c r="X95" s="7"/>
      <c r="AH95" s="144"/>
      <c r="AR95" s="7"/>
      <c r="BB95" s="7"/>
    </row>
    <row r="96" spans="4:54" x14ac:dyDescent="0.2">
      <c r="D96" s="7"/>
      <c r="O96" s="7"/>
      <c r="X96" s="7"/>
      <c r="AH96" s="144"/>
      <c r="AR96" s="7"/>
      <c r="BB96" s="7"/>
    </row>
    <row r="97" spans="4:54" x14ac:dyDescent="0.2">
      <c r="D97" s="7"/>
      <c r="O97" s="7"/>
      <c r="X97" s="7"/>
      <c r="AH97" s="144"/>
      <c r="AR97" s="7"/>
      <c r="BB97" s="7"/>
    </row>
    <row r="98" spans="4:54" x14ac:dyDescent="0.2">
      <c r="D98" s="7"/>
      <c r="O98" s="7"/>
      <c r="X98" s="7"/>
      <c r="AH98" s="144"/>
      <c r="AR98" s="7"/>
      <c r="BB98" s="7"/>
    </row>
    <row r="99" spans="4:54" x14ac:dyDescent="0.2">
      <c r="D99" s="7"/>
      <c r="O99" s="7"/>
      <c r="X99" s="7"/>
      <c r="AH99" s="144"/>
      <c r="AR99" s="7"/>
      <c r="BB99" s="7"/>
    </row>
    <row r="100" spans="4:54" x14ac:dyDescent="0.2">
      <c r="D100" s="7"/>
      <c r="O100" s="7"/>
      <c r="X100" s="7"/>
      <c r="AH100" s="144"/>
      <c r="AR100" s="7"/>
      <c r="BB100" s="7"/>
    </row>
    <row r="101" spans="4:54" x14ac:dyDescent="0.2">
      <c r="D101" s="7"/>
      <c r="O101" s="7"/>
      <c r="X101" s="7"/>
      <c r="AH101" s="144"/>
      <c r="AR101" s="7"/>
      <c r="BB101" s="7"/>
    </row>
    <row r="102" spans="4:54" x14ac:dyDescent="0.2">
      <c r="D102" s="7"/>
      <c r="O102" s="7"/>
      <c r="X102" s="7"/>
      <c r="AH102" s="144"/>
      <c r="AR102" s="7"/>
      <c r="BB102" s="7"/>
    </row>
    <row r="103" spans="4:54" x14ac:dyDescent="0.2">
      <c r="D103" s="7"/>
      <c r="O103" s="7"/>
      <c r="X103" s="7"/>
      <c r="AH103" s="144"/>
      <c r="AR103" s="7"/>
      <c r="BB103" s="7"/>
    </row>
    <row r="104" spans="4:54" x14ac:dyDescent="0.2">
      <c r="D104" s="7"/>
      <c r="O104" s="7"/>
      <c r="X104" s="7"/>
      <c r="AH104" s="144"/>
      <c r="AR104" s="7"/>
      <c r="BB104" s="7"/>
    </row>
    <row r="105" spans="4:54" x14ac:dyDescent="0.2">
      <c r="D105" s="7"/>
      <c r="O105" s="7"/>
      <c r="X105" s="7"/>
      <c r="AH105" s="144"/>
      <c r="AR105" s="7"/>
      <c r="BB105" s="7"/>
    </row>
    <row r="106" spans="4:54" x14ac:dyDescent="0.2">
      <c r="D106" s="7"/>
      <c r="O106" s="7"/>
      <c r="X106" s="7"/>
      <c r="AH106" s="144"/>
      <c r="AR106" s="7"/>
      <c r="BB106" s="7"/>
    </row>
    <row r="107" spans="4:54" x14ac:dyDescent="0.2">
      <c r="D107" s="7"/>
      <c r="O107" s="7"/>
      <c r="X107" s="7"/>
      <c r="AH107" s="144"/>
      <c r="AR107" s="7"/>
      <c r="BB107" s="7"/>
    </row>
    <row r="108" spans="4:54" x14ac:dyDescent="0.2">
      <c r="D108" s="7"/>
      <c r="O108" s="7"/>
      <c r="X108" s="7"/>
      <c r="AH108" s="144"/>
      <c r="AR108" s="7"/>
      <c r="BB108" s="7"/>
    </row>
    <row r="109" spans="4:54" x14ac:dyDescent="0.2">
      <c r="D109" s="7"/>
      <c r="O109" s="7"/>
      <c r="X109" s="7"/>
      <c r="AH109" s="144"/>
      <c r="AR109" s="7"/>
      <c r="BB109" s="7"/>
    </row>
  </sheetData>
  <phoneticPr fontId="0" type="noConversion"/>
  <pageMargins left="0.75" right="0.75" top="0.75" bottom="0.75" header="0.5" footer="0.5"/>
  <pageSetup scale="64" orientation="portrait" horizontalDpi="300" verticalDpi="300" r:id="rId1"/>
  <headerFooter alignWithMargins="0">
    <oddHeader xml:space="preserve">&amp;R&amp;D&amp;LReclaim 7.0 Project: Blank                    </oddHeader>
    <oddFooter>&amp;L&amp;F&amp;R&amp;P of &amp;N</oddFooter>
  </headerFooter>
  <colBreaks count="2" manualBreakCount="2">
    <brk id="11" max="1048575" man="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BY57"/>
  <sheetViews>
    <sheetView zoomScale="75" zoomScaleNormal="75" workbookViewId="0"/>
  </sheetViews>
  <sheetFormatPr defaultColWidth="9.77734375" defaultRowHeight="12.75" x14ac:dyDescent="0.2"/>
  <cols>
    <col min="1" max="1" width="1.88671875" style="7" customWidth="1"/>
    <col min="2" max="3" width="29.6640625" style="7" customWidth="1"/>
    <col min="4" max="4" width="5.21875" style="15" customWidth="1"/>
    <col min="5" max="5" width="8" style="5" customWidth="1"/>
    <col min="6" max="6" width="7" style="5" customWidth="1"/>
    <col min="7" max="7" width="5.6640625" style="121" customWidth="1"/>
    <col min="8" max="8" width="11.44140625" style="7" customWidth="1"/>
    <col min="9" max="9" width="5.21875" style="7" customWidth="1"/>
    <col min="10" max="10" width="6.109375" style="7" customWidth="1"/>
    <col min="11" max="11" width="6.77734375" style="7" customWidth="1"/>
    <col min="12" max="12" width="1.88671875" style="7" customWidth="1"/>
    <col min="13" max="13" width="29.6640625" style="7" customWidth="1"/>
    <col min="14" max="14" width="5.21875" style="15" customWidth="1"/>
    <col min="15" max="15" width="8" style="5" customWidth="1"/>
    <col min="16" max="16" width="6.88671875" style="5" customWidth="1"/>
    <col min="17" max="17" width="5.6640625" style="5" customWidth="1"/>
    <col min="18" max="18" width="8.6640625" style="7" customWidth="1"/>
    <col min="19" max="19" width="7" style="7" customWidth="1"/>
    <col min="20" max="20" width="7.21875" style="7" customWidth="1"/>
    <col min="21" max="21" width="8.44140625" style="7" customWidth="1"/>
    <col min="22" max="22" width="14.88671875" style="7" customWidth="1"/>
    <col min="23" max="23" width="10.21875" style="7" customWidth="1"/>
    <col min="24" max="24" width="8.21875" style="7" customWidth="1"/>
    <col min="25" max="25" width="8.33203125" style="7" customWidth="1"/>
    <col min="26" max="26" width="11.44140625" style="7" customWidth="1"/>
    <col min="27" max="27" width="9.44140625" style="7" customWidth="1"/>
    <col min="28" max="28" width="3.33203125" style="7" customWidth="1"/>
    <col min="29" max="29" width="30.6640625" style="7" customWidth="1"/>
    <col min="30" max="30" width="14.88671875" style="7" customWidth="1"/>
    <col min="31" max="31" width="10.21875" style="7" customWidth="1"/>
    <col min="32" max="32" width="8.21875" style="7" customWidth="1"/>
    <col min="33" max="33" width="8.33203125" style="7" customWidth="1"/>
    <col min="34" max="34" width="11.44140625" style="7" customWidth="1"/>
    <col min="35" max="35" width="9.44140625" style="7" customWidth="1"/>
    <col min="36" max="36" width="3.33203125" style="7" customWidth="1"/>
    <col min="37" max="37" width="30.6640625" style="7" customWidth="1"/>
    <col min="38" max="38" width="14.88671875" style="7" customWidth="1"/>
    <col min="39" max="39" width="10.21875" style="7" customWidth="1"/>
    <col min="40" max="40" width="8.21875" style="7" customWidth="1"/>
    <col min="41" max="41" width="8.33203125" style="7" customWidth="1"/>
    <col min="42" max="42" width="11.44140625" style="7" customWidth="1"/>
    <col min="43" max="43" width="9.44140625" style="7" customWidth="1"/>
    <col min="44" max="44" width="3.33203125" style="7" customWidth="1"/>
    <col min="45" max="45" width="30.6640625" style="7" customWidth="1"/>
    <col min="46" max="46" width="14.88671875" style="7" customWidth="1"/>
    <col min="47" max="47" width="10.21875" style="7" customWidth="1"/>
    <col min="48" max="48" width="8.21875" style="7" customWidth="1"/>
    <col min="49" max="49" width="8.33203125" style="7" customWidth="1"/>
    <col min="50" max="50" width="11.44140625" style="7" customWidth="1"/>
    <col min="51" max="51" width="9.44140625" style="7" customWidth="1"/>
    <col min="52" max="16384" width="9.77734375" style="7"/>
  </cols>
  <sheetData>
    <row r="1" spans="1:77" s="114" customFormat="1" ht="36" customHeight="1" x14ac:dyDescent="0.2">
      <c r="A1" s="7">
        <v>1</v>
      </c>
      <c r="B1" s="400" t="s">
        <v>470</v>
      </c>
      <c r="C1" s="400"/>
      <c r="D1" s="7"/>
      <c r="E1" s="13"/>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row>
    <row r="2" spans="1:77" s="21" customFormat="1" ht="5.0999999999999996" customHeight="1" thickBot="1" x14ac:dyDescent="0.25">
      <c r="A2" s="7"/>
      <c r="B2" s="52"/>
      <c r="C2" s="52"/>
      <c r="D2" s="53"/>
      <c r="E2" s="54"/>
      <c r="F2" s="54"/>
      <c r="G2" s="119"/>
      <c r="H2" s="55"/>
      <c r="I2" s="55"/>
      <c r="J2" s="253"/>
      <c r="K2" s="253"/>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row>
    <row r="3" spans="1:77" s="21" customFormat="1" ht="70.5" customHeight="1" thickBot="1" x14ac:dyDescent="0.25">
      <c r="A3" s="7"/>
      <c r="B3" s="481" t="s">
        <v>694</v>
      </c>
      <c r="C3" s="481"/>
      <c r="D3" s="481"/>
      <c r="E3" s="481"/>
      <c r="F3" s="481"/>
      <c r="G3" s="481"/>
      <c r="H3" s="481"/>
      <c r="I3" s="422"/>
      <c r="J3" s="422"/>
      <c r="K3" s="422"/>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row>
    <row r="4" spans="1:77" s="114" customFormat="1" ht="33" customHeight="1" x14ac:dyDescent="0.2">
      <c r="A4" s="7"/>
      <c r="B4" s="385" t="s">
        <v>4</v>
      </c>
      <c r="C4" s="385" t="s">
        <v>355</v>
      </c>
      <c r="D4" s="386" t="s">
        <v>199</v>
      </c>
      <c r="E4" s="387" t="s">
        <v>198</v>
      </c>
      <c r="F4" s="387" t="s">
        <v>200</v>
      </c>
      <c r="G4" s="394" t="s">
        <v>201</v>
      </c>
      <c r="H4" s="386" t="s">
        <v>202</v>
      </c>
      <c r="I4" s="385" t="s">
        <v>203</v>
      </c>
      <c r="J4" s="385" t="s">
        <v>215</v>
      </c>
      <c r="K4" s="385" t="s">
        <v>204</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row>
    <row r="5" spans="1:77" ht="15" customHeight="1" x14ac:dyDescent="0.2">
      <c r="B5" s="65" t="s">
        <v>223</v>
      </c>
      <c r="C5" s="65"/>
      <c r="D5" s="423"/>
      <c r="E5" s="65"/>
      <c r="F5" s="65"/>
      <c r="G5" s="123"/>
      <c r="H5" s="232"/>
      <c r="I5" s="70"/>
      <c r="J5" s="68"/>
      <c r="K5" s="71"/>
      <c r="N5" s="7"/>
      <c r="O5" s="7"/>
      <c r="P5" s="7"/>
      <c r="Q5" s="7"/>
    </row>
    <row r="6" spans="1:77" ht="15" customHeight="1" x14ac:dyDescent="0.2">
      <c r="B6" s="5" t="s">
        <v>847</v>
      </c>
      <c r="C6" s="5"/>
      <c r="D6" s="16" t="s">
        <v>278</v>
      </c>
      <c r="F6" s="4" t="e">
        <f>NA()</f>
        <v>#N/A</v>
      </c>
      <c r="G6" s="121">
        <f>IF(ISNA(F6),0,INDEX(IF(UPPER(RIGHT(F6,1))=Low,UnitCostLow, IF(UPPER(RIGHT(F6,1))=High,UnitCostHigh,UnitCostSpecified)),MATCH(UPPER(LEFT(F6,LEN(F6)-1)),CostCode,0)))</f>
        <v>0</v>
      </c>
      <c r="H6" s="4">
        <f>G6*E6</f>
        <v>0</v>
      </c>
      <c r="I6" s="44"/>
      <c r="J6" s="4">
        <f>H6*I6</f>
        <v>0</v>
      </c>
      <c r="K6" s="45">
        <f>+H6*(1-I6)</f>
        <v>0</v>
      </c>
      <c r="N6" s="7"/>
      <c r="O6" s="7"/>
      <c r="P6" s="7"/>
      <c r="Q6" s="7"/>
    </row>
    <row r="7" spans="1:77" ht="15" customHeight="1" x14ac:dyDescent="0.2">
      <c r="B7" s="65" t="s">
        <v>845</v>
      </c>
      <c r="C7" s="65"/>
      <c r="D7" s="66"/>
      <c r="E7" s="65"/>
      <c r="F7" s="65"/>
      <c r="G7" s="123"/>
      <c r="H7" s="68"/>
      <c r="I7" s="70"/>
      <c r="J7" s="68"/>
      <c r="K7" s="71"/>
      <c r="N7" s="7"/>
      <c r="O7" s="7"/>
      <c r="P7" s="7"/>
      <c r="Q7" s="7"/>
    </row>
    <row r="8" spans="1:77" ht="15" customHeight="1" x14ac:dyDescent="0.2">
      <c r="B8" s="59" t="s">
        <v>848</v>
      </c>
      <c r="C8" s="59"/>
      <c r="D8" s="16" t="s">
        <v>278</v>
      </c>
      <c r="F8" s="5" t="e">
        <f>NA()</f>
        <v>#N/A</v>
      </c>
      <c r="G8" s="121">
        <f>IF(ISNA(F8),0,INDEX(IF(UPPER(RIGHT(F8,1))=Low,UnitCostLow, IF(UPPER(RIGHT(F8,1))=High,UnitCostHigh,UnitCostSpecified)),MATCH(UPPER(LEFT(F8,LEN(F8)-1)),CostCode,0)))</f>
        <v>0</v>
      </c>
      <c r="H8" s="4">
        <f t="shared" ref="H8:H17" si="0">G8*E8</f>
        <v>0</v>
      </c>
      <c r="I8" s="44"/>
      <c r="J8" s="4">
        <f t="shared" ref="J8:J17" si="1">H8*I8</f>
        <v>0</v>
      </c>
      <c r="K8" s="45">
        <f t="shared" ref="K8:K17" si="2">+H8*(1-I8)</f>
        <v>0</v>
      </c>
      <c r="N8" s="7"/>
      <c r="O8" s="7"/>
      <c r="P8" s="7"/>
      <c r="Q8" s="7"/>
    </row>
    <row r="9" spans="1:77" ht="15" customHeight="1" x14ac:dyDescent="0.2">
      <c r="B9" s="5" t="s">
        <v>951</v>
      </c>
      <c r="C9" s="5"/>
      <c r="D9" s="16" t="s">
        <v>278</v>
      </c>
      <c r="F9" s="5" t="e">
        <f>NA()</f>
        <v>#N/A</v>
      </c>
      <c r="G9" s="121">
        <f>IF(ISNA(F9),0,INDEX(IF(UPPER(RIGHT(F9,1))=Low,UnitCostLow, IF(UPPER(RIGHT(F9,1))=High,UnitCostHigh,UnitCostSpecified)),MATCH(UPPER(LEFT(F9,LEN(F9)-1)),CostCode,0)))</f>
        <v>0</v>
      </c>
      <c r="H9" s="4">
        <f t="shared" si="0"/>
        <v>0</v>
      </c>
      <c r="I9" s="44"/>
      <c r="J9" s="4">
        <f t="shared" si="1"/>
        <v>0</v>
      </c>
      <c r="K9" s="45">
        <f t="shared" si="2"/>
        <v>0</v>
      </c>
      <c r="N9" s="7"/>
      <c r="O9" s="7"/>
      <c r="P9" s="7"/>
      <c r="Q9" s="7"/>
    </row>
    <row r="10" spans="1:77" ht="15" customHeight="1" x14ac:dyDescent="0.2">
      <c r="B10" s="5" t="s">
        <v>258</v>
      </c>
      <c r="C10" s="5"/>
      <c r="D10" s="16" t="s">
        <v>278</v>
      </c>
      <c r="F10" s="5" t="e">
        <f>NA()</f>
        <v>#N/A</v>
      </c>
      <c r="G10" s="121">
        <f t="shared" ref="G10:G17" si="3">IF(ISNA(F10),0,INDEX(IF(UPPER(RIGHT(F10,1))=Low,UnitCostLow, IF(UPPER(RIGHT(F10,1))=High,UnitCostHigh,UnitCostSpecified)),MATCH(UPPER(LEFT(F10,LEN(F10)-1)),CostCode,0)))</f>
        <v>0</v>
      </c>
      <c r="H10" s="4">
        <f t="shared" si="0"/>
        <v>0</v>
      </c>
      <c r="I10" s="44"/>
      <c r="J10" s="4">
        <f t="shared" si="1"/>
        <v>0</v>
      </c>
      <c r="K10" s="45">
        <f t="shared" si="2"/>
        <v>0</v>
      </c>
      <c r="N10" s="7"/>
      <c r="O10" s="7"/>
      <c r="P10" s="7"/>
      <c r="Q10" s="7"/>
    </row>
    <row r="11" spans="1:77" ht="15" customHeight="1" x14ac:dyDescent="0.2">
      <c r="B11" s="5" t="s">
        <v>260</v>
      </c>
      <c r="C11" s="5"/>
      <c r="D11" s="16" t="s">
        <v>278</v>
      </c>
      <c r="F11" s="5" t="e">
        <f>NA()</f>
        <v>#N/A</v>
      </c>
      <c r="G11" s="121">
        <f t="shared" si="3"/>
        <v>0</v>
      </c>
      <c r="H11" s="4">
        <f t="shared" si="0"/>
        <v>0</v>
      </c>
      <c r="I11" s="44"/>
      <c r="J11" s="4">
        <f t="shared" si="1"/>
        <v>0</v>
      </c>
      <c r="K11" s="45">
        <f t="shared" si="2"/>
        <v>0</v>
      </c>
      <c r="N11" s="7"/>
      <c r="O11" s="7"/>
      <c r="P11" s="7"/>
      <c r="Q11" s="7"/>
    </row>
    <row r="12" spans="1:77" ht="15" customHeight="1" x14ac:dyDescent="0.2">
      <c r="B12" s="5" t="s">
        <v>261</v>
      </c>
      <c r="C12" s="5"/>
      <c r="D12" s="16" t="s">
        <v>278</v>
      </c>
      <c r="F12" s="5" t="e">
        <f>NA()</f>
        <v>#N/A</v>
      </c>
      <c r="G12" s="121">
        <f t="shared" si="3"/>
        <v>0</v>
      </c>
      <c r="H12" s="4">
        <f t="shared" si="0"/>
        <v>0</v>
      </c>
      <c r="I12" s="44"/>
      <c r="J12" s="4">
        <f t="shared" si="1"/>
        <v>0</v>
      </c>
      <c r="K12" s="45">
        <f t="shared" si="2"/>
        <v>0</v>
      </c>
      <c r="N12" s="7"/>
      <c r="O12" s="7"/>
      <c r="P12" s="7"/>
      <c r="Q12" s="7"/>
    </row>
    <row r="13" spans="1:77" ht="15" customHeight="1" x14ac:dyDescent="0.2">
      <c r="B13" s="5" t="s">
        <v>259</v>
      </c>
      <c r="C13" s="5"/>
      <c r="D13" s="16" t="s">
        <v>278</v>
      </c>
      <c r="F13" s="5" t="e">
        <f>NA()</f>
        <v>#N/A</v>
      </c>
      <c r="G13" s="121">
        <f t="shared" si="3"/>
        <v>0</v>
      </c>
      <c r="H13" s="4">
        <f t="shared" si="0"/>
        <v>0</v>
      </c>
      <c r="I13" s="44"/>
      <c r="J13" s="4">
        <f t="shared" si="1"/>
        <v>0</v>
      </c>
      <c r="K13" s="45">
        <f t="shared" si="2"/>
        <v>0</v>
      </c>
      <c r="N13" s="7"/>
      <c r="O13" s="7"/>
      <c r="P13" s="7"/>
      <c r="Q13" s="7"/>
    </row>
    <row r="14" spans="1:77" ht="15" customHeight="1" x14ac:dyDescent="0.2">
      <c r="B14" s="5" t="s">
        <v>952</v>
      </c>
      <c r="C14" s="5"/>
      <c r="D14" s="16" t="s">
        <v>278</v>
      </c>
      <c r="F14" s="5" t="e">
        <f>NA()</f>
        <v>#N/A</v>
      </c>
      <c r="G14" s="121">
        <f t="shared" si="3"/>
        <v>0</v>
      </c>
      <c r="H14" s="4">
        <f t="shared" si="0"/>
        <v>0</v>
      </c>
      <c r="I14" s="44"/>
      <c r="J14" s="4">
        <f t="shared" si="1"/>
        <v>0</v>
      </c>
      <c r="K14" s="45">
        <f t="shared" si="2"/>
        <v>0</v>
      </c>
      <c r="N14" s="7"/>
      <c r="O14" s="7"/>
      <c r="P14" s="7"/>
      <c r="Q14" s="7"/>
    </row>
    <row r="15" spans="1:77" s="111" customFormat="1" ht="15" customHeight="1" x14ac:dyDescent="0.2">
      <c r="B15" s="5" t="s">
        <v>262</v>
      </c>
      <c r="C15" s="5"/>
      <c r="D15" s="16" t="s">
        <v>40</v>
      </c>
      <c r="E15" s="5"/>
      <c r="F15" s="5" t="e">
        <f>NA()</f>
        <v>#N/A</v>
      </c>
      <c r="G15" s="121">
        <f t="shared" si="3"/>
        <v>0</v>
      </c>
      <c r="H15" s="4">
        <f t="shared" si="0"/>
        <v>0</v>
      </c>
      <c r="I15" s="44"/>
      <c r="J15" s="4">
        <f t="shared" si="1"/>
        <v>0</v>
      </c>
      <c r="K15" s="45">
        <f t="shared" si="2"/>
        <v>0</v>
      </c>
      <c r="L15" s="7"/>
    </row>
    <row r="16" spans="1:77" ht="15" customHeight="1" x14ac:dyDescent="0.2">
      <c r="B16" s="5" t="s">
        <v>263</v>
      </c>
      <c r="C16" s="5"/>
      <c r="D16" s="16" t="s">
        <v>40</v>
      </c>
      <c r="F16" s="5" t="e">
        <f>NA()</f>
        <v>#N/A</v>
      </c>
      <c r="G16" s="121">
        <f t="shared" si="3"/>
        <v>0</v>
      </c>
      <c r="H16" s="4">
        <f t="shared" si="0"/>
        <v>0</v>
      </c>
      <c r="I16" s="44"/>
      <c r="J16" s="4">
        <f t="shared" si="1"/>
        <v>0</v>
      </c>
      <c r="K16" s="45">
        <f t="shared" si="2"/>
        <v>0</v>
      </c>
      <c r="N16" s="7"/>
      <c r="O16" s="7"/>
      <c r="P16" s="7"/>
      <c r="Q16" s="7"/>
    </row>
    <row r="17" spans="2:17" ht="15" customHeight="1" x14ac:dyDescent="0.2">
      <c r="B17" s="5" t="s">
        <v>13</v>
      </c>
      <c r="C17" s="5"/>
      <c r="D17" s="16"/>
      <c r="F17" s="5" t="e">
        <f>NA()</f>
        <v>#N/A</v>
      </c>
      <c r="G17" s="121">
        <f t="shared" si="3"/>
        <v>0</v>
      </c>
      <c r="H17" s="4">
        <f t="shared" si="0"/>
        <v>0</v>
      </c>
      <c r="I17" s="44"/>
      <c r="J17" s="4">
        <f t="shared" si="1"/>
        <v>0</v>
      </c>
      <c r="K17" s="45">
        <f t="shared" si="2"/>
        <v>0</v>
      </c>
      <c r="N17" s="7"/>
      <c r="O17" s="7"/>
      <c r="P17" s="7"/>
      <c r="Q17" s="7"/>
    </row>
    <row r="18" spans="2:17" ht="15" customHeight="1" x14ac:dyDescent="0.2">
      <c r="B18" s="65" t="s">
        <v>838</v>
      </c>
      <c r="C18" s="65"/>
      <c r="D18" s="423"/>
      <c r="E18" s="65"/>
      <c r="F18" s="68"/>
      <c r="G18" s="123"/>
      <c r="H18" s="232"/>
      <c r="I18" s="232"/>
      <c r="J18" s="68"/>
      <c r="K18" s="232"/>
      <c r="N18" s="7"/>
      <c r="O18" s="7"/>
      <c r="P18" s="7"/>
      <c r="Q18" s="7"/>
    </row>
    <row r="19" spans="2:17" ht="15" customHeight="1" x14ac:dyDescent="0.2">
      <c r="B19" s="5" t="s">
        <v>222</v>
      </c>
      <c r="C19" s="5"/>
      <c r="D19" s="5" t="s">
        <v>44</v>
      </c>
      <c r="F19" s="4" t="e">
        <f>NA()</f>
        <v>#N/A</v>
      </c>
      <c r="G19" s="121">
        <f t="shared" ref="G19:G24" si="4">IF(ISNA(F19),0,INDEX(IF(UPPER(RIGHT(F19,1))=Low,UnitCostLow, IF(UPPER(RIGHT(F19,1))=High,UnitCostHigh,UnitCostSpecified)),MATCH(UPPER(LEFT(F19,LEN(F19)-1)),CostCode,0)))</f>
        <v>0</v>
      </c>
      <c r="H19" s="4">
        <f t="shared" ref="H19:H26" si="5">G19*E19</f>
        <v>0</v>
      </c>
      <c r="I19" s="44"/>
      <c r="J19" s="4">
        <f t="shared" ref="J19:J23" si="6">H19*I19</f>
        <v>0</v>
      </c>
      <c r="K19" s="45">
        <f t="shared" ref="K19:K23" si="7">+H19*(1-I19)</f>
        <v>0</v>
      </c>
      <c r="N19" s="7"/>
      <c r="O19" s="7"/>
      <c r="P19" s="7"/>
      <c r="Q19" s="7"/>
    </row>
    <row r="20" spans="2:17" ht="15" customHeight="1" x14ac:dyDescent="0.2">
      <c r="B20" s="5" t="s">
        <v>908</v>
      </c>
      <c r="C20" s="5"/>
      <c r="D20" s="5" t="s">
        <v>44</v>
      </c>
      <c r="F20" s="4" t="e">
        <f>NA()</f>
        <v>#N/A</v>
      </c>
      <c r="G20" s="121">
        <f t="shared" si="4"/>
        <v>0</v>
      </c>
      <c r="H20" s="4">
        <f t="shared" si="5"/>
        <v>0</v>
      </c>
      <c r="I20" s="44"/>
      <c r="J20" s="4">
        <f t="shared" si="6"/>
        <v>0</v>
      </c>
      <c r="K20" s="45">
        <f t="shared" si="7"/>
        <v>0</v>
      </c>
      <c r="N20" s="7"/>
      <c r="O20" s="7"/>
      <c r="P20" s="7"/>
      <c r="Q20" s="7"/>
    </row>
    <row r="21" spans="2:17" ht="15" customHeight="1" x14ac:dyDescent="0.2">
      <c r="B21" s="5" t="s">
        <v>413</v>
      </c>
      <c r="C21" s="5"/>
      <c r="D21" s="5" t="s">
        <v>45</v>
      </c>
      <c r="F21" s="4" t="e">
        <f>NA()</f>
        <v>#N/A</v>
      </c>
      <c r="G21" s="121">
        <f t="shared" si="4"/>
        <v>0</v>
      </c>
      <c r="H21" s="4">
        <f t="shared" si="5"/>
        <v>0</v>
      </c>
      <c r="I21" s="44"/>
      <c r="J21" s="4">
        <f t="shared" si="6"/>
        <v>0</v>
      </c>
      <c r="K21" s="45">
        <f t="shared" si="7"/>
        <v>0</v>
      </c>
      <c r="N21" s="7"/>
      <c r="O21" s="7"/>
      <c r="P21" s="7"/>
      <c r="Q21" s="7"/>
    </row>
    <row r="22" spans="2:17" ht="15" customHeight="1" x14ac:dyDescent="0.2">
      <c r="B22" s="5" t="s">
        <v>414</v>
      </c>
      <c r="C22" s="5"/>
      <c r="D22" s="5" t="s">
        <v>45</v>
      </c>
      <c r="F22" s="4" t="e">
        <f>NA()</f>
        <v>#N/A</v>
      </c>
      <c r="G22" s="121">
        <f t="shared" si="4"/>
        <v>0</v>
      </c>
      <c r="H22" s="4">
        <f t="shared" si="5"/>
        <v>0</v>
      </c>
      <c r="I22" s="44"/>
      <c r="J22" s="4">
        <f t="shared" si="6"/>
        <v>0</v>
      </c>
      <c r="K22" s="45">
        <f t="shared" si="7"/>
        <v>0</v>
      </c>
      <c r="N22" s="7"/>
      <c r="O22" s="7"/>
      <c r="P22" s="7"/>
      <c r="Q22" s="7"/>
    </row>
    <row r="23" spans="2:17" ht="15" customHeight="1" x14ac:dyDescent="0.2">
      <c r="B23" s="5" t="s">
        <v>839</v>
      </c>
      <c r="C23" s="5"/>
      <c r="D23" s="5" t="s">
        <v>44</v>
      </c>
      <c r="F23" s="4" t="e">
        <f>NA()</f>
        <v>#N/A</v>
      </c>
      <c r="G23" s="121">
        <f t="shared" si="4"/>
        <v>0</v>
      </c>
      <c r="H23" s="4">
        <f t="shared" si="5"/>
        <v>0</v>
      </c>
      <c r="I23" s="44"/>
      <c r="J23" s="4">
        <f t="shared" si="6"/>
        <v>0</v>
      </c>
      <c r="K23" s="45">
        <f t="shared" si="7"/>
        <v>0</v>
      </c>
      <c r="N23" s="7"/>
      <c r="O23" s="7"/>
      <c r="P23" s="7"/>
      <c r="Q23" s="7"/>
    </row>
    <row r="24" spans="2:17" ht="15" customHeight="1" x14ac:dyDescent="0.2">
      <c r="B24" s="5" t="s">
        <v>415</v>
      </c>
      <c r="C24" s="5"/>
      <c r="D24" s="5" t="s">
        <v>44</v>
      </c>
      <c r="F24" s="4" t="e">
        <f>NA()</f>
        <v>#N/A</v>
      </c>
      <c r="G24" s="121">
        <f t="shared" si="4"/>
        <v>0</v>
      </c>
      <c r="H24" s="4">
        <f t="shared" si="5"/>
        <v>0</v>
      </c>
      <c r="I24" s="44"/>
      <c r="J24" s="4">
        <f>H24*I24</f>
        <v>0</v>
      </c>
      <c r="K24" s="45">
        <f>+H24*(1-I24)</f>
        <v>0</v>
      </c>
      <c r="N24" s="7"/>
      <c r="O24" s="7"/>
      <c r="P24" s="7"/>
      <c r="Q24" s="7"/>
    </row>
    <row r="25" spans="2:17" ht="15" customHeight="1" x14ac:dyDescent="0.2">
      <c r="B25" s="5" t="s">
        <v>909</v>
      </c>
      <c r="C25" s="5"/>
      <c r="D25" s="5" t="s">
        <v>45</v>
      </c>
      <c r="F25" s="4" t="e">
        <f>NA()</f>
        <v>#N/A</v>
      </c>
      <c r="G25" s="121">
        <f t="shared" ref="G25" si="8">IF(ISNA(F25),0,INDEX(IF(UPPER(RIGHT(F25,1))=Low,UnitCostLow, IF(UPPER(RIGHT(F25,1))=High,UnitCostHigh,UnitCostSpecified)),MATCH(UPPER(LEFT(F25,LEN(F25)-1)),CostCode,0)))</f>
        <v>0</v>
      </c>
      <c r="H25" s="4">
        <f t="shared" ref="H25" si="9">G25*E25</f>
        <v>0</v>
      </c>
      <c r="I25" s="44"/>
      <c r="J25" s="4">
        <f>H25*I25</f>
        <v>0</v>
      </c>
      <c r="K25" s="45">
        <f>+H25*(1-I25)</f>
        <v>0</v>
      </c>
      <c r="N25" s="7"/>
      <c r="O25" s="7"/>
      <c r="P25" s="7"/>
      <c r="Q25" s="7"/>
    </row>
    <row r="26" spans="2:17" ht="15" customHeight="1" x14ac:dyDescent="0.2">
      <c r="B26" s="59" t="s">
        <v>494</v>
      </c>
      <c r="C26" s="5"/>
      <c r="D26" s="59" t="s">
        <v>249</v>
      </c>
      <c r="E26" s="59"/>
      <c r="F26" s="4" t="e">
        <f>NA()</f>
        <v>#N/A</v>
      </c>
      <c r="G26" s="121">
        <f>IF(ISNA(F26),0,INDEX(IF(UPPER(RIGHT(F26,1))=Low,UnitCostLow, IF(UPPER(RIGHT(F26,1))=High,UnitCostHigh,UnitCostSpecified)),MATCH(UPPER(LEFT(F26,LEN(F26)-1)),CostCode,0)))</f>
        <v>0</v>
      </c>
      <c r="H26" s="4">
        <f t="shared" si="5"/>
        <v>0</v>
      </c>
      <c r="I26" s="44"/>
      <c r="J26" s="4">
        <f>H26*I26</f>
        <v>0</v>
      </c>
      <c r="K26" s="45">
        <f>+H26*(1-I26)</f>
        <v>0</v>
      </c>
      <c r="N26" s="7"/>
      <c r="O26" s="7"/>
      <c r="P26" s="7"/>
      <c r="Q26" s="7"/>
    </row>
    <row r="27" spans="2:17" ht="15" customHeight="1" x14ac:dyDescent="0.2">
      <c r="B27" s="59" t="s">
        <v>846</v>
      </c>
      <c r="C27" s="5"/>
      <c r="D27" s="59" t="s">
        <v>249</v>
      </c>
      <c r="E27" s="59"/>
      <c r="F27" s="4" t="e">
        <f>NA()</f>
        <v>#N/A</v>
      </c>
      <c r="G27" s="121">
        <f>IF(ISNA(F27),0,INDEX(IF(UPPER(RIGHT(F27,1))=Low,UnitCostLow, IF(UPPER(RIGHT(F27,1))=High,UnitCostHigh,UnitCostSpecified)),MATCH(UPPER(LEFT(F27,LEN(F27)-1)),CostCode,0)))</f>
        <v>0</v>
      </c>
      <c r="H27" s="4">
        <f t="shared" ref="H27" si="10">G27*E27</f>
        <v>0</v>
      </c>
      <c r="I27" s="44"/>
      <c r="J27" s="4">
        <f>H27*I27</f>
        <v>0</v>
      </c>
      <c r="K27" s="45">
        <f>+H27*(1-I27)</f>
        <v>0</v>
      </c>
      <c r="N27" s="7"/>
      <c r="O27" s="7"/>
      <c r="P27" s="7"/>
      <c r="Q27" s="7"/>
    </row>
    <row r="28" spans="2:17" ht="15" customHeight="1" x14ac:dyDescent="0.2">
      <c r="B28" s="65" t="s">
        <v>269</v>
      </c>
      <c r="C28" s="65"/>
      <c r="D28" s="65"/>
      <c r="E28" s="65"/>
      <c r="F28" s="68"/>
      <c r="G28" s="123"/>
      <c r="H28" s="68"/>
      <c r="I28" s="70"/>
      <c r="J28" s="68"/>
      <c r="K28" s="71"/>
      <c r="N28" s="7"/>
      <c r="O28" s="7"/>
      <c r="P28" s="7"/>
      <c r="Q28" s="7"/>
    </row>
    <row r="29" spans="2:17" ht="15" customHeight="1" x14ac:dyDescent="0.2">
      <c r="B29" s="5" t="s">
        <v>270</v>
      </c>
      <c r="C29" s="5"/>
      <c r="D29" s="5" t="s">
        <v>249</v>
      </c>
      <c r="F29" s="4" t="e">
        <f>NA()</f>
        <v>#N/A</v>
      </c>
      <c r="G29" s="121">
        <f>IF(ISNA(F29),0,INDEX(IF(UPPER(RIGHT(F29,1))=Low,UnitCostLow, IF(UPPER(RIGHT(F29,1))=High,UnitCostHigh,UnitCostSpecified)),MATCH(UPPER(LEFT(F29,LEN(F29)-1)),CostCode,0)))</f>
        <v>0</v>
      </c>
      <c r="H29" s="4">
        <f>G29*E29</f>
        <v>0</v>
      </c>
      <c r="I29" s="44"/>
      <c r="J29" s="4">
        <f>H29*I29</f>
        <v>0</v>
      </c>
      <c r="K29" s="45">
        <f>+H29*(1-I29)</f>
        <v>0</v>
      </c>
      <c r="N29" s="7"/>
      <c r="O29" s="7"/>
      <c r="P29" s="7"/>
      <c r="Q29" s="7"/>
    </row>
    <row r="30" spans="2:17" ht="15" customHeight="1" x14ac:dyDescent="0.2">
      <c r="B30" s="5" t="s">
        <v>271</v>
      </c>
      <c r="C30" s="5"/>
      <c r="D30" s="5" t="s">
        <v>249</v>
      </c>
      <c r="F30" s="4" t="e">
        <f>NA()</f>
        <v>#N/A</v>
      </c>
      <c r="G30" s="121">
        <f>IF(ISNA(F30),0,INDEX(IF(UPPER(RIGHT(F30,1))=Low,UnitCostLow, IF(UPPER(RIGHT(F30,1))=High,UnitCostHigh,UnitCostSpecified)),MATCH(UPPER(LEFT(F30,LEN(F30)-1)),CostCode,0)))</f>
        <v>0</v>
      </c>
      <c r="H30" s="4">
        <f>G30*E30</f>
        <v>0</v>
      </c>
      <c r="I30" s="44"/>
      <c r="J30" s="4">
        <f>H30*I30</f>
        <v>0</v>
      </c>
      <c r="K30" s="45">
        <f>+H30*(1-I30)</f>
        <v>0</v>
      </c>
      <c r="N30" s="7"/>
      <c r="O30" s="7"/>
      <c r="P30" s="7"/>
      <c r="Q30" s="7"/>
    </row>
    <row r="31" spans="2:17" ht="15" customHeight="1" x14ac:dyDescent="0.2">
      <c r="B31" s="5" t="s">
        <v>13</v>
      </c>
      <c r="C31" s="5"/>
      <c r="D31" s="5"/>
      <c r="F31" s="4" t="e">
        <f>NA()</f>
        <v>#N/A</v>
      </c>
      <c r="G31" s="121">
        <f>IF(ISNA(F31),0,INDEX(IF(UPPER(RIGHT(F31,1))=Low,UnitCostLow, IF(UPPER(RIGHT(F31,1))=High,UnitCostHigh,UnitCostSpecified)),MATCH(UPPER(LEFT(F31,LEN(F31)-1)),CostCode,0)))</f>
        <v>0</v>
      </c>
      <c r="H31" s="4">
        <f>G31*E31</f>
        <v>0</v>
      </c>
      <c r="I31" s="44"/>
      <c r="J31" s="4">
        <f>H31*I31</f>
        <v>0</v>
      </c>
      <c r="K31" s="45">
        <f>+H31*(1-I31)</f>
        <v>0</v>
      </c>
      <c r="N31" s="7"/>
      <c r="O31" s="7"/>
      <c r="P31" s="7"/>
      <c r="Q31" s="7"/>
    </row>
    <row r="32" spans="2:17" ht="15" customHeight="1" x14ac:dyDescent="0.2">
      <c r="B32" s="65" t="s">
        <v>266</v>
      </c>
      <c r="C32" s="65"/>
      <c r="D32" s="65"/>
      <c r="E32" s="65"/>
      <c r="F32" s="68"/>
      <c r="G32" s="123"/>
      <c r="H32" s="68"/>
      <c r="I32" s="70"/>
      <c r="J32" s="68"/>
      <c r="K32" s="71"/>
      <c r="M32" s="300"/>
      <c r="N32" s="7"/>
      <c r="O32" s="7"/>
      <c r="P32" s="7"/>
      <c r="Q32" s="7"/>
    </row>
    <row r="33" spans="1:77" s="111" customFormat="1" ht="15" customHeight="1" x14ac:dyDescent="0.2">
      <c r="A33" s="7"/>
      <c r="B33" s="5" t="s">
        <v>927</v>
      </c>
      <c r="C33" s="5"/>
      <c r="D33" s="5" t="s">
        <v>9</v>
      </c>
      <c r="E33" s="5"/>
      <c r="F33" s="4" t="e">
        <f>NA()</f>
        <v>#N/A</v>
      </c>
      <c r="G33" s="121">
        <f>IF(ISNA(F33),0,INDEX(IF(UPPER(RIGHT(F33,1))=Low,UnitCostLow, IF(UPPER(RIGHT(F33,1))=High,UnitCostHigh,UnitCostSpecified)),MATCH(UPPER(LEFT(F33,LEN(F33)-1)),CostCode,0)))</f>
        <v>0</v>
      </c>
      <c r="H33" s="4">
        <f t="shared" ref="H33:H40" si="11">G33*E33</f>
        <v>0</v>
      </c>
      <c r="I33" s="44"/>
      <c r="J33" s="4">
        <f t="shared" ref="J33:J39" si="12">H33*I33</f>
        <v>0</v>
      </c>
      <c r="K33" s="45">
        <f t="shared" ref="K33:K39" si="13">+H33*(1-I33)</f>
        <v>0</v>
      </c>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row>
    <row r="34" spans="1:77" ht="15" customHeight="1" x14ac:dyDescent="0.2">
      <c r="B34" s="5" t="s">
        <v>928</v>
      </c>
      <c r="C34" s="5"/>
      <c r="D34" s="5" t="s">
        <v>9</v>
      </c>
      <c r="F34" s="4" t="e">
        <f>NA()</f>
        <v>#N/A</v>
      </c>
      <c r="G34" s="121">
        <f>IF(ISNA(F34),0,INDEX(IF(UPPER(RIGHT(F34,1))=Low,UnitCostLow, IF(UPPER(RIGHT(F34,1))=High,UnitCostHigh,UnitCostSpecified)),MATCH(UPPER(LEFT(F34,LEN(F34)-1)),CostCode,0)))</f>
        <v>0</v>
      </c>
      <c r="H34" s="4">
        <f t="shared" si="11"/>
        <v>0</v>
      </c>
      <c r="I34" s="44"/>
      <c r="J34" s="4">
        <f t="shared" si="12"/>
        <v>0</v>
      </c>
      <c r="K34" s="45">
        <f t="shared" si="13"/>
        <v>0</v>
      </c>
      <c r="N34" s="7"/>
      <c r="O34" s="7"/>
      <c r="P34" s="7"/>
      <c r="Q34" s="7"/>
    </row>
    <row r="35" spans="1:77" ht="15" customHeight="1" x14ac:dyDescent="0.2">
      <c r="B35" s="65" t="s">
        <v>267</v>
      </c>
      <c r="C35" s="65"/>
      <c r="D35" s="65"/>
      <c r="E35" s="65"/>
      <c r="F35" s="68"/>
      <c r="G35" s="123"/>
      <c r="H35" s="68"/>
      <c r="I35" s="70"/>
      <c r="J35" s="68"/>
      <c r="K35" s="71"/>
      <c r="N35" s="7"/>
      <c r="O35" s="7"/>
      <c r="P35" s="7"/>
      <c r="Q35" s="7"/>
    </row>
    <row r="36" spans="1:77" ht="15" customHeight="1" x14ac:dyDescent="0.2">
      <c r="B36" s="5" t="s">
        <v>929</v>
      </c>
      <c r="C36" s="5"/>
      <c r="D36" s="5" t="s">
        <v>10</v>
      </c>
      <c r="F36" s="4" t="e">
        <f>NA()</f>
        <v>#N/A</v>
      </c>
      <c r="G36" s="121">
        <f t="shared" ref="G36" si="14">IF(ISNA(F36),0,INDEX(IF(UPPER(RIGHT(F36,1))=Low,UnitCostLow, IF(UPPER(RIGHT(F36,1))=High,UnitCostHigh,UnitCostSpecified)),MATCH(UPPER(LEFT(F36,LEN(F36)-1)),CostCode,0)))</f>
        <v>0</v>
      </c>
      <c r="H36" s="4">
        <f t="shared" ref="H36" si="15">G36*E36</f>
        <v>0</v>
      </c>
      <c r="I36" s="44"/>
      <c r="J36" s="4">
        <f t="shared" ref="J36" si="16">H36*I36</f>
        <v>0</v>
      </c>
      <c r="K36" s="45">
        <f t="shared" ref="K36" si="17">+H36*(1-I36)</f>
        <v>0</v>
      </c>
      <c r="N36" s="7"/>
      <c r="O36" s="7"/>
      <c r="P36" s="7"/>
      <c r="Q36" s="7"/>
    </row>
    <row r="37" spans="1:77" ht="15" customHeight="1" x14ac:dyDescent="0.2">
      <c r="B37" s="5" t="s">
        <v>930</v>
      </c>
      <c r="C37" s="5"/>
      <c r="D37" s="5" t="s">
        <v>10</v>
      </c>
      <c r="F37" s="4" t="e">
        <f>NA()</f>
        <v>#N/A</v>
      </c>
      <c r="G37" s="121">
        <f t="shared" ref="G37:G40" si="18">IF(ISNA(F37),0,INDEX(IF(UPPER(RIGHT(F37,1))=Low,UnitCostLow, IF(UPPER(RIGHT(F37,1))=High,UnitCostHigh,UnitCostSpecified)),MATCH(UPPER(LEFT(F37,LEN(F37)-1)),CostCode,0)))</f>
        <v>0</v>
      </c>
      <c r="H37" s="4">
        <f t="shared" si="11"/>
        <v>0</v>
      </c>
      <c r="I37" s="44"/>
      <c r="J37" s="4">
        <f t="shared" si="12"/>
        <v>0</v>
      </c>
      <c r="K37" s="45">
        <f t="shared" si="13"/>
        <v>0</v>
      </c>
      <c r="N37" s="7"/>
      <c r="O37" s="7"/>
      <c r="P37" s="7"/>
      <c r="Q37" s="7"/>
    </row>
    <row r="38" spans="1:77" ht="15" customHeight="1" x14ac:dyDescent="0.2">
      <c r="B38" s="5" t="s">
        <v>268</v>
      </c>
      <c r="C38" s="5"/>
      <c r="D38" s="5" t="s">
        <v>40</v>
      </c>
      <c r="F38" s="4" t="e">
        <f>NA()</f>
        <v>#N/A</v>
      </c>
      <c r="G38" s="121">
        <f>IF(ISNA(F38),0,INDEX(IF(UPPER(RIGHT(F38,1))=Low,UnitCostLow, IF(UPPER(RIGHT(F38,1))=High,UnitCostHigh,UnitCostSpecified)),MATCH(UPPER(LEFT(F38,LEN(F38)-1)),CostCode,0)))</f>
        <v>0</v>
      </c>
      <c r="H38" s="4">
        <f>G38*E38</f>
        <v>0</v>
      </c>
      <c r="I38" s="44"/>
      <c r="J38" s="4">
        <f>H38*I38</f>
        <v>0</v>
      </c>
      <c r="K38" s="45">
        <f>+H38*(1-I38)</f>
        <v>0</v>
      </c>
      <c r="N38" s="7"/>
      <c r="O38" s="7"/>
      <c r="P38" s="7"/>
      <c r="Q38" s="7"/>
    </row>
    <row r="39" spans="1:77" ht="15" customHeight="1" x14ac:dyDescent="0.2">
      <c r="B39" s="5" t="s">
        <v>931</v>
      </c>
      <c r="C39" s="5"/>
      <c r="D39" s="5" t="s">
        <v>10</v>
      </c>
      <c r="F39" s="4" t="e">
        <f>NA()</f>
        <v>#N/A</v>
      </c>
      <c r="G39" s="121">
        <f t="shared" si="18"/>
        <v>0</v>
      </c>
      <c r="H39" s="4">
        <f t="shared" si="11"/>
        <v>0</v>
      </c>
      <c r="I39" s="44"/>
      <c r="J39" s="4">
        <f t="shared" si="12"/>
        <v>0</v>
      </c>
      <c r="K39" s="45">
        <f t="shared" si="13"/>
        <v>0</v>
      </c>
      <c r="N39" s="7"/>
      <c r="O39" s="7"/>
      <c r="P39" s="7"/>
      <c r="Q39" s="7"/>
    </row>
    <row r="40" spans="1:77" ht="15" customHeight="1" x14ac:dyDescent="0.2">
      <c r="B40" s="5" t="s">
        <v>953</v>
      </c>
      <c r="C40" s="5"/>
      <c r="D40" s="5" t="s">
        <v>10</v>
      </c>
      <c r="F40" s="4" t="e">
        <f>NA()</f>
        <v>#N/A</v>
      </c>
      <c r="G40" s="121">
        <f t="shared" si="18"/>
        <v>0</v>
      </c>
      <c r="H40" s="4">
        <f t="shared" si="11"/>
        <v>0</v>
      </c>
      <c r="I40" s="44"/>
      <c r="J40" s="4">
        <f>H40*I40</f>
        <v>0</v>
      </c>
      <c r="K40" s="45">
        <f>+H40*(1-I40)</f>
        <v>0</v>
      </c>
      <c r="N40" s="7"/>
      <c r="O40" s="7"/>
      <c r="P40" s="7"/>
      <c r="Q40" s="7"/>
    </row>
    <row r="41" spans="1:77" x14ac:dyDescent="0.2">
      <c r="B41" s="65" t="s">
        <v>345</v>
      </c>
      <c r="C41" s="65"/>
      <c r="D41" s="65"/>
      <c r="E41" s="65"/>
      <c r="F41" s="68"/>
      <c r="G41" s="123"/>
      <c r="H41" s="68"/>
      <c r="I41" s="70"/>
      <c r="J41" s="68"/>
      <c r="K41" s="71"/>
      <c r="N41" s="7"/>
      <c r="O41" s="7"/>
      <c r="P41" s="7"/>
      <c r="Q41" s="7"/>
    </row>
    <row r="42" spans="1:77" x14ac:dyDescent="0.2">
      <c r="B42" s="5" t="s">
        <v>387</v>
      </c>
      <c r="C42" s="5"/>
      <c r="D42" s="5" t="s">
        <v>40</v>
      </c>
      <c r="F42" s="4" t="e">
        <f>NA()</f>
        <v>#N/A</v>
      </c>
      <c r="G42" s="121">
        <f t="shared" ref="G42:G48" si="19">IF(ISNA(F42),0,INDEX(IF(UPPER(RIGHT(F42,1))=Low,UnitCostLow, IF(UPPER(RIGHT(F42,1))=High,UnitCostHigh,UnitCostSpecified)),MATCH(UPPER(LEFT(F42,LEN(F42)-1)),CostCode,0)))</f>
        <v>0</v>
      </c>
      <c r="H42" s="4">
        <f t="shared" ref="H42:H48" si="20">G42*E42</f>
        <v>0</v>
      </c>
      <c r="I42" s="44"/>
      <c r="J42" s="4">
        <f t="shared" ref="J42:J46" si="21">H42*I42</f>
        <v>0</v>
      </c>
      <c r="K42" s="45">
        <f t="shared" ref="K42:K46" si="22">+H42*(1-I42)</f>
        <v>0</v>
      </c>
      <c r="N42" s="7"/>
      <c r="O42" s="7"/>
      <c r="P42" s="7"/>
      <c r="Q42" s="7"/>
    </row>
    <row r="43" spans="1:77" x14ac:dyDescent="0.2">
      <c r="B43" s="5" t="s">
        <v>388</v>
      </c>
      <c r="C43" s="5"/>
      <c r="D43" s="5" t="s">
        <v>10</v>
      </c>
      <c r="F43" s="4" t="e">
        <f>NA()</f>
        <v>#N/A</v>
      </c>
      <c r="G43" s="121">
        <f t="shared" si="19"/>
        <v>0</v>
      </c>
      <c r="H43" s="4">
        <f t="shared" si="20"/>
        <v>0</v>
      </c>
      <c r="I43" s="44"/>
      <c r="J43" s="4">
        <f t="shared" si="21"/>
        <v>0</v>
      </c>
      <c r="K43" s="45">
        <f t="shared" si="22"/>
        <v>0</v>
      </c>
      <c r="N43" s="7"/>
      <c r="O43" s="7"/>
      <c r="P43" s="7"/>
      <c r="Q43" s="7"/>
    </row>
    <row r="44" spans="1:77" x14ac:dyDescent="0.2">
      <c r="B44" s="5" t="s">
        <v>389</v>
      </c>
      <c r="C44" s="5"/>
      <c r="D44" s="5" t="s">
        <v>40</v>
      </c>
      <c r="F44" s="4" t="e">
        <f>NA()</f>
        <v>#N/A</v>
      </c>
      <c r="G44" s="121">
        <f t="shared" si="19"/>
        <v>0</v>
      </c>
      <c r="H44" s="4">
        <f t="shared" si="20"/>
        <v>0</v>
      </c>
      <c r="I44" s="44"/>
      <c r="J44" s="4">
        <f t="shared" si="21"/>
        <v>0</v>
      </c>
      <c r="K44" s="45">
        <f t="shared" si="22"/>
        <v>0</v>
      </c>
      <c r="N44" s="7"/>
      <c r="O44" s="7"/>
      <c r="P44" s="7"/>
      <c r="Q44" s="7"/>
    </row>
    <row r="45" spans="1:77" x14ac:dyDescent="0.2">
      <c r="B45" s="5" t="s">
        <v>390</v>
      </c>
      <c r="C45" s="5"/>
      <c r="D45" s="59" t="s">
        <v>10</v>
      </c>
      <c r="E45" s="59"/>
      <c r="F45" s="61" t="e">
        <f>NA()</f>
        <v>#N/A</v>
      </c>
      <c r="G45" s="121">
        <f t="shared" si="19"/>
        <v>0</v>
      </c>
      <c r="H45" s="61">
        <f t="shared" si="20"/>
        <v>0</v>
      </c>
      <c r="I45" s="62"/>
      <c r="J45" s="61">
        <f t="shared" si="21"/>
        <v>0</v>
      </c>
      <c r="K45" s="63">
        <f t="shared" si="22"/>
        <v>0</v>
      </c>
      <c r="N45" s="7"/>
      <c r="O45" s="7"/>
      <c r="P45" s="7"/>
      <c r="Q45" s="7"/>
    </row>
    <row r="46" spans="1:77" x14ac:dyDescent="0.2">
      <c r="B46" s="5" t="s">
        <v>15</v>
      </c>
      <c r="C46" s="5"/>
      <c r="D46" s="5" t="s">
        <v>40</v>
      </c>
      <c r="F46" s="4" t="e">
        <f>NA()</f>
        <v>#N/A</v>
      </c>
      <c r="G46" s="121">
        <f t="shared" si="19"/>
        <v>0</v>
      </c>
      <c r="H46" s="61">
        <f t="shared" si="20"/>
        <v>0</v>
      </c>
      <c r="I46" s="44"/>
      <c r="J46" s="61">
        <f t="shared" si="21"/>
        <v>0</v>
      </c>
      <c r="K46" s="63">
        <f t="shared" si="22"/>
        <v>0</v>
      </c>
      <c r="N46" s="7"/>
      <c r="O46" s="7"/>
      <c r="P46" s="7"/>
      <c r="Q46" s="7"/>
    </row>
    <row r="47" spans="1:77" x14ac:dyDescent="0.2">
      <c r="B47" s="5" t="s">
        <v>391</v>
      </c>
      <c r="C47" s="5"/>
      <c r="D47" s="5" t="s">
        <v>249</v>
      </c>
      <c r="F47" s="4" t="e">
        <f>NA()</f>
        <v>#N/A</v>
      </c>
      <c r="G47" s="121">
        <f t="shared" si="19"/>
        <v>0</v>
      </c>
      <c r="H47" s="4">
        <f t="shared" si="20"/>
        <v>0</v>
      </c>
      <c r="I47" s="44"/>
      <c r="J47" s="4">
        <f>H47*I47</f>
        <v>0</v>
      </c>
      <c r="K47" s="45">
        <f>+H47*(1-I47)</f>
        <v>0</v>
      </c>
      <c r="N47" s="7"/>
      <c r="O47" s="7"/>
      <c r="P47" s="7"/>
      <c r="Q47" s="7"/>
    </row>
    <row r="48" spans="1:77" x14ac:dyDescent="0.2">
      <c r="B48" s="5" t="s">
        <v>13</v>
      </c>
      <c r="C48" s="5"/>
      <c r="D48" s="5"/>
      <c r="F48" s="4" t="e">
        <f>NA()</f>
        <v>#N/A</v>
      </c>
      <c r="G48" s="121">
        <f t="shared" si="19"/>
        <v>0</v>
      </c>
      <c r="H48" s="4">
        <f t="shared" si="20"/>
        <v>0</v>
      </c>
      <c r="I48" s="44"/>
      <c r="J48" s="4">
        <f>H48*I48</f>
        <v>0</v>
      </c>
      <c r="K48" s="45">
        <f>+H48*(1-I48)</f>
        <v>0</v>
      </c>
      <c r="N48" s="7"/>
      <c r="O48" s="7"/>
      <c r="P48" s="7"/>
      <c r="Q48" s="7"/>
    </row>
    <row r="49" spans="2:17" x14ac:dyDescent="0.2">
      <c r="B49" s="65" t="s">
        <v>60</v>
      </c>
      <c r="C49" s="65"/>
      <c r="D49" s="65"/>
      <c r="E49" s="65"/>
      <c r="F49" s="68"/>
      <c r="G49" s="123"/>
      <c r="H49" s="68"/>
      <c r="I49" s="70"/>
      <c r="J49" s="68"/>
      <c r="K49" s="71"/>
      <c r="N49" s="7"/>
      <c r="O49" s="7"/>
      <c r="P49" s="7"/>
      <c r="Q49" s="7"/>
    </row>
    <row r="50" spans="2:17" ht="13.5" thickBot="1" x14ac:dyDescent="0.25">
      <c r="B50" s="40"/>
      <c r="C50" s="40"/>
      <c r="D50" s="40"/>
      <c r="E50" s="40"/>
      <c r="F50" s="50" t="e">
        <f>NA()</f>
        <v>#N/A</v>
      </c>
      <c r="G50" s="124">
        <f>IF(ISNA(F50),0,INDEX(IF(UPPER(RIGHT(F50,1))=Low,UnitCostLow, IF(UPPER(RIGHT(F50,1))=High,UnitCostHigh,UnitCostSpecified)),MATCH(UPPER(LEFT(F50,LEN(F50)-1)),CostCode,0)))</f>
        <v>0</v>
      </c>
      <c r="H50" s="4">
        <f>G50*E50</f>
        <v>0</v>
      </c>
      <c r="I50" s="46"/>
      <c r="J50" s="50">
        <f>H50*I50</f>
        <v>0</v>
      </c>
      <c r="K50" s="51">
        <f>+H50*(1-I50)</f>
        <v>0</v>
      </c>
      <c r="N50" s="7"/>
      <c r="O50" s="7"/>
      <c r="P50" s="7"/>
      <c r="Q50" s="7"/>
    </row>
    <row r="51" spans="2:17" x14ac:dyDescent="0.2">
      <c r="B51" s="396"/>
      <c r="C51" s="396"/>
      <c r="D51" s="81"/>
      <c r="E51" s="82"/>
      <c r="F51" s="396"/>
      <c r="G51" s="396" t="s">
        <v>468</v>
      </c>
      <c r="H51" s="128">
        <f>SUM(H6:H50)+0.0001</f>
        <v>1E-4</v>
      </c>
      <c r="I51" s="127"/>
      <c r="J51" s="128">
        <f>SUM(J6:J50)</f>
        <v>0</v>
      </c>
      <c r="K51" s="128">
        <f>SUM(K6:K50)</f>
        <v>0</v>
      </c>
      <c r="N51" s="7"/>
      <c r="O51" s="7"/>
      <c r="P51" s="7"/>
      <c r="Q51" s="7"/>
    </row>
    <row r="52" spans="2:17" ht="13.5" thickBot="1" x14ac:dyDescent="0.25">
      <c r="B52" s="25"/>
      <c r="C52" s="25"/>
      <c r="D52" s="26"/>
      <c r="E52" s="57"/>
      <c r="F52" s="397"/>
      <c r="G52" s="397" t="s">
        <v>469</v>
      </c>
      <c r="H52" s="417"/>
      <c r="I52" s="126"/>
      <c r="J52" s="455">
        <f>J51/H51</f>
        <v>0</v>
      </c>
      <c r="K52" s="455">
        <f>K51/H51</f>
        <v>0</v>
      </c>
      <c r="N52" s="7"/>
      <c r="O52" s="7"/>
      <c r="P52" s="7"/>
      <c r="Q52" s="7"/>
    </row>
    <row r="53" spans="2:17" x14ac:dyDescent="0.2">
      <c r="B53" s="22"/>
      <c r="C53" s="22"/>
      <c r="D53" s="23"/>
      <c r="E53" s="22"/>
      <c r="F53" s="22"/>
      <c r="G53" s="372"/>
      <c r="H53" s="4"/>
      <c r="I53" s="44"/>
      <c r="J53" s="4"/>
      <c r="K53" s="45"/>
      <c r="N53" s="7"/>
      <c r="O53" s="7"/>
      <c r="P53" s="7"/>
      <c r="Q53" s="7"/>
    </row>
    <row r="54" spans="2:17" x14ac:dyDescent="0.2">
      <c r="H54" s="4"/>
      <c r="I54" s="44"/>
      <c r="J54" s="4"/>
      <c r="K54" s="45"/>
      <c r="N54" s="7"/>
      <c r="O54" s="7"/>
      <c r="P54" s="7"/>
      <c r="Q54" s="7"/>
    </row>
    <row r="55" spans="2:17" x14ac:dyDescent="0.2">
      <c r="H55" s="4"/>
      <c r="I55" s="44"/>
      <c r="J55" s="4"/>
      <c r="K55" s="45"/>
      <c r="N55" s="7"/>
      <c r="O55" s="7"/>
      <c r="P55" s="7"/>
      <c r="Q55" s="7"/>
    </row>
    <row r="56" spans="2:17" x14ac:dyDescent="0.2">
      <c r="N56" s="7"/>
      <c r="O56" s="7"/>
      <c r="P56" s="7"/>
      <c r="Q56" s="7"/>
    </row>
    <row r="57" spans="2:17" x14ac:dyDescent="0.2">
      <c r="N57" s="7"/>
      <c r="O57" s="7"/>
      <c r="P57" s="7"/>
      <c r="Q57" s="7"/>
    </row>
  </sheetData>
  <mergeCells count="1">
    <mergeCell ref="B3:H3"/>
  </mergeCells>
  <phoneticPr fontId="0" type="noConversion"/>
  <pageMargins left="0.75" right="0.75" top="0.75" bottom="0.75" header="0.25" footer="0.25"/>
  <pageSetup scale="64" orientation="portrait" horizontalDpi="300" verticalDpi="300" r:id="rId1"/>
  <headerFooter alignWithMargins="0">
    <oddHeader xml:space="preserve">&amp;R&amp;D&amp;LReclaim 7.0 Project: Blank                    </oddHeader>
    <oddFooter>&amp;L&amp;F&amp;R&amp;P of &amp;N</oddFooter>
  </headerFooter>
  <ignoredErrors>
    <ignoredError sqref="H4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BT1081"/>
  <sheetViews>
    <sheetView zoomScale="75" zoomScaleNormal="75" workbookViewId="0"/>
  </sheetViews>
  <sheetFormatPr defaultColWidth="9.77734375" defaultRowHeight="12.75" x14ac:dyDescent="0.2"/>
  <cols>
    <col min="1" max="1" width="1.88671875" style="7" customWidth="1"/>
    <col min="2" max="3" width="29.6640625" style="7" customWidth="1"/>
    <col min="4" max="4" width="5.21875" style="15" customWidth="1"/>
    <col min="5" max="5" width="8" style="5" customWidth="1"/>
    <col min="6" max="6" width="7" style="5" customWidth="1"/>
    <col min="7" max="7" width="5.6640625" style="121" customWidth="1"/>
    <col min="8" max="8" width="11.44140625" style="7" customWidth="1"/>
    <col min="9" max="9" width="5.21875" style="15" customWidth="1"/>
    <col min="10" max="10" width="6.109375" style="5" customWidth="1"/>
    <col min="11" max="11" width="6.77734375" style="5" customWidth="1"/>
    <col min="12" max="12" width="8.33203125" style="7" customWidth="1"/>
    <col min="13" max="13" width="11.44140625" style="7" customWidth="1"/>
    <col min="14" max="14" width="9.44140625" style="7" customWidth="1"/>
    <col min="15" max="15" width="3.33203125" style="7" customWidth="1"/>
    <col min="16" max="16" width="30.6640625" style="7" customWidth="1"/>
    <col min="17" max="17" width="14.88671875" style="15" customWidth="1"/>
    <col min="18" max="18" width="10.21875" style="5" customWidth="1"/>
    <col min="19" max="19" width="8.21875" style="5" customWidth="1"/>
    <col min="20" max="20" width="8.33203125" style="7" customWidth="1"/>
    <col min="21" max="21" width="11.44140625" style="7" customWidth="1"/>
    <col min="22" max="22" width="9.44140625" style="7" customWidth="1"/>
    <col min="23" max="23" width="3.33203125" style="7" customWidth="1"/>
    <col min="24" max="24" width="30.6640625" style="7" customWidth="1"/>
    <col min="25" max="25" width="14.88671875" style="7" customWidth="1"/>
    <col min="26" max="26" width="10.21875" style="7" customWidth="1"/>
    <col min="27" max="27" width="8.21875" style="7" customWidth="1"/>
    <col min="28" max="28" width="8.33203125" style="7" customWidth="1"/>
    <col min="29" max="29" width="11.44140625" style="7" customWidth="1"/>
    <col min="30" max="30" width="9.44140625" style="7" customWidth="1"/>
    <col min="31" max="31" width="3.33203125" style="7" customWidth="1"/>
    <col min="32" max="32" width="30.6640625" style="7" customWidth="1"/>
    <col min="33" max="33" width="14.88671875" style="7" customWidth="1"/>
    <col min="34" max="34" width="10.21875" style="7" customWidth="1"/>
    <col min="35" max="35" width="8.21875" style="7" customWidth="1"/>
    <col min="36" max="36" width="8.33203125" style="7" customWidth="1"/>
    <col min="37" max="37" width="11.44140625" style="7" customWidth="1"/>
    <col min="38" max="38" width="9.44140625" style="7" customWidth="1"/>
    <col min="39" max="39" width="3.33203125" style="7" customWidth="1"/>
    <col min="40" max="40" width="30.6640625" style="7" customWidth="1"/>
    <col min="41" max="41" width="14.88671875" style="7" customWidth="1"/>
    <col min="42" max="42" width="10.21875" style="7" customWidth="1"/>
    <col min="43" max="43" width="8.21875" style="7" customWidth="1"/>
    <col min="44" max="44" width="8.33203125" style="7" customWidth="1"/>
    <col min="45" max="45" width="11.44140625" style="7" customWidth="1"/>
    <col min="46" max="46" width="9.44140625" style="7" customWidth="1"/>
    <col min="47" max="47" width="3.33203125" style="7" customWidth="1"/>
    <col min="48" max="48" width="30.6640625" style="7" customWidth="1"/>
    <col min="49" max="49" width="14.88671875" style="7" customWidth="1"/>
    <col min="50" max="50" width="10.21875" style="7" customWidth="1"/>
    <col min="51" max="51" width="8.21875" style="7" customWidth="1"/>
    <col min="52" max="52" width="8.33203125" style="7" customWidth="1"/>
    <col min="53" max="53" width="11.44140625" style="7" customWidth="1"/>
    <col min="54" max="54" width="9.44140625" style="7" customWidth="1"/>
    <col min="55" max="16384" width="9.77734375" style="7"/>
  </cols>
  <sheetData>
    <row r="1" spans="1:72" s="114" customFormat="1" ht="24.75" customHeight="1" x14ac:dyDescent="0.2">
      <c r="A1" s="7">
        <v>1</v>
      </c>
      <c r="B1" s="400" t="s">
        <v>689</v>
      </c>
      <c r="C1" s="401"/>
      <c r="D1" s="390"/>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row>
    <row r="2" spans="1:72" s="21" customFormat="1" ht="5.0999999999999996" customHeight="1" thickBot="1" x14ac:dyDescent="0.25">
      <c r="A2" s="7"/>
      <c r="B2" s="18"/>
      <c r="C2" s="18"/>
      <c r="D2" s="19"/>
      <c r="E2" s="20"/>
      <c r="F2" s="20"/>
      <c r="G2" s="125"/>
      <c r="I2" s="7"/>
      <c r="J2" s="7"/>
      <c r="K2" s="7"/>
      <c r="L2" s="7"/>
      <c r="M2" s="7"/>
      <c r="N2" s="7"/>
      <c r="O2" s="7"/>
    </row>
    <row r="3" spans="1:72" s="114" customFormat="1" ht="33" customHeight="1" x14ac:dyDescent="0.2">
      <c r="A3" s="7"/>
      <c r="B3" s="385" t="s">
        <v>4</v>
      </c>
      <c r="C3" s="385" t="s">
        <v>355</v>
      </c>
      <c r="D3" s="386" t="s">
        <v>199</v>
      </c>
      <c r="E3" s="387" t="s">
        <v>198</v>
      </c>
      <c r="F3" s="387" t="s">
        <v>200</v>
      </c>
      <c r="G3" s="394" t="s">
        <v>201</v>
      </c>
      <c r="H3" s="386" t="s">
        <v>202</v>
      </c>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row>
    <row r="4" spans="1:72" ht="15" customHeight="1" x14ac:dyDescent="0.2">
      <c r="B4" s="65" t="s">
        <v>888</v>
      </c>
      <c r="C4" s="65"/>
      <c r="D4" s="65"/>
      <c r="E4" s="65"/>
      <c r="F4" s="65"/>
      <c r="G4" s="123"/>
      <c r="H4" s="70"/>
      <c r="I4" s="7"/>
      <c r="J4" s="7"/>
      <c r="K4" s="7"/>
      <c r="Q4" s="7"/>
      <c r="R4" s="7"/>
      <c r="S4" s="7"/>
    </row>
    <row r="5" spans="1:72" ht="15" customHeight="1" x14ac:dyDescent="0.2">
      <c r="B5" s="5" t="s">
        <v>416</v>
      </c>
      <c r="C5" s="5"/>
      <c r="D5" s="16" t="s">
        <v>10</v>
      </c>
      <c r="F5" s="5" t="e">
        <f>NA()</f>
        <v>#N/A</v>
      </c>
      <c r="G5" s="121">
        <f>IF(ISNA(F5),0,INDEX(IF(UPPER(RIGHT(F5,1))=Low,UnitCostLow, IF(UPPER(RIGHT(F5,1))=High,UnitCostHigh,UnitCostSpecified)),MATCH(UPPER(LEFT(F5,LEN(F5)-1)),CostCode,0)))</f>
        <v>0</v>
      </c>
      <c r="H5" s="4">
        <f>G5*E5</f>
        <v>0</v>
      </c>
      <c r="I5" s="7"/>
      <c r="J5" s="7"/>
      <c r="K5" s="7"/>
      <c r="Q5" s="7"/>
      <c r="R5" s="7"/>
      <c r="S5" s="7"/>
    </row>
    <row r="6" spans="1:72" ht="15" customHeight="1" x14ac:dyDescent="0.2">
      <c r="B6" s="5" t="s">
        <v>417</v>
      </c>
      <c r="C6" s="5"/>
      <c r="D6" s="16" t="s">
        <v>10</v>
      </c>
      <c r="F6" s="5" t="e">
        <f>NA()</f>
        <v>#N/A</v>
      </c>
      <c r="G6" s="121">
        <f>IF(ISNA(F6),0,INDEX(IF(UPPER(RIGHT(F6,1))=Low,UnitCostLow, IF(UPPER(RIGHT(F6,1))=High,UnitCostHigh,UnitCostSpecified)),MATCH(UPPER(LEFT(F6,LEN(F6)-1)),CostCode,0)))</f>
        <v>0</v>
      </c>
      <c r="H6" s="4">
        <f>G6*E6</f>
        <v>0</v>
      </c>
      <c r="I6" s="7"/>
      <c r="J6" s="7"/>
      <c r="K6" s="7"/>
      <c r="Q6" s="7"/>
      <c r="R6" s="7"/>
      <c r="S6" s="7"/>
    </row>
    <row r="7" spans="1:72" ht="15" customHeight="1" x14ac:dyDescent="0.2">
      <c r="B7" s="65" t="s">
        <v>889</v>
      </c>
      <c r="C7" s="65"/>
      <c r="D7" s="66"/>
      <c r="E7" s="65"/>
      <c r="F7" s="65"/>
      <c r="G7" s="123"/>
      <c r="H7" s="68"/>
      <c r="I7" s="7"/>
      <c r="J7" s="7"/>
      <c r="K7" s="7"/>
      <c r="Q7" s="7"/>
      <c r="R7" s="7"/>
      <c r="S7" s="7"/>
    </row>
    <row r="8" spans="1:72" ht="15" customHeight="1" x14ac:dyDescent="0.2">
      <c r="B8" s="5" t="s">
        <v>41</v>
      </c>
      <c r="C8" s="5"/>
      <c r="D8" s="16" t="s">
        <v>10</v>
      </c>
      <c r="F8" s="5" t="e">
        <f>NA()</f>
        <v>#N/A</v>
      </c>
      <c r="G8" s="121">
        <f>IF(ISNA(F8),0,INDEX(IF(UPPER(RIGHT(F8,1))=Low,UnitCostLow, IF(UPPER(RIGHT(F8,1))=High,UnitCostHigh,UnitCostSpecified)),MATCH(UPPER(LEFT(F8,LEN(F8)-1)),CostCode,0)))</f>
        <v>0</v>
      </c>
      <c r="H8" s="4">
        <f>G8*E8</f>
        <v>0</v>
      </c>
      <c r="I8" s="7"/>
      <c r="J8" s="7"/>
      <c r="K8" s="7"/>
      <c r="Q8" s="7"/>
      <c r="R8" s="7"/>
      <c r="S8" s="7"/>
    </row>
    <row r="9" spans="1:72" ht="15" customHeight="1" x14ac:dyDescent="0.2">
      <c r="B9" s="5" t="s">
        <v>418</v>
      </c>
      <c r="C9" s="5"/>
      <c r="D9" s="16" t="s">
        <v>10</v>
      </c>
      <c r="F9" s="5" t="e">
        <f>NA()</f>
        <v>#N/A</v>
      </c>
      <c r="G9" s="121">
        <f>IF(ISNA(F9),0,INDEX(IF(UPPER(RIGHT(F9,1))=Low,UnitCostLow, IF(UPPER(RIGHT(F9,1))=High,UnitCostHigh,UnitCostSpecified)),MATCH(UPPER(LEFT(F9,LEN(F9)-1)),CostCode,0)))</f>
        <v>0</v>
      </c>
      <c r="H9" s="4">
        <f>G9*E9</f>
        <v>0</v>
      </c>
      <c r="I9" s="7"/>
      <c r="J9" s="7"/>
      <c r="K9" s="7"/>
      <c r="Q9" s="7"/>
      <c r="R9" s="7"/>
      <c r="S9" s="7"/>
    </row>
    <row r="10" spans="1:72" ht="15" customHeight="1" x14ac:dyDescent="0.2">
      <c r="B10" s="5" t="s">
        <v>558</v>
      </c>
      <c r="C10" s="5"/>
      <c r="D10" s="16" t="s">
        <v>16</v>
      </c>
      <c r="F10" s="5" t="e">
        <f>NA()</f>
        <v>#N/A</v>
      </c>
      <c r="G10" s="121">
        <f>IF(ISNA(F10),0,INDEX(IF(UPPER(RIGHT(F10,1))=Low,UnitCostLow, IF(UPPER(RIGHT(F10,1))=High,UnitCostHigh,UnitCostSpecified)),MATCH(UPPER(LEFT(F10,LEN(F10)-1)),CostCode,0)))</f>
        <v>0</v>
      </c>
      <c r="H10" s="4">
        <f>G10*E10</f>
        <v>0</v>
      </c>
      <c r="I10" s="7"/>
      <c r="J10" s="7"/>
      <c r="K10" s="7"/>
      <c r="Q10" s="7"/>
      <c r="R10" s="7"/>
      <c r="S10" s="7"/>
    </row>
    <row r="11" spans="1:72" ht="15" customHeight="1" x14ac:dyDescent="0.2">
      <c r="B11" s="5" t="s">
        <v>248</v>
      </c>
      <c r="C11" s="5"/>
      <c r="D11" s="16" t="s">
        <v>9</v>
      </c>
      <c r="F11" s="5" t="e">
        <f>NA()</f>
        <v>#N/A</v>
      </c>
      <c r="G11" s="121">
        <f>IF(ISNA(F11),0,INDEX(IF(UPPER(RIGHT(F11,1))=Low,UnitCostLow, IF(UPPER(RIGHT(F11,1))=High,UnitCostHigh,UnitCostSpecified)),MATCH(UPPER(LEFT(F11,LEN(F11)-1)),CostCode,0)))</f>
        <v>0</v>
      </c>
      <c r="H11" s="4">
        <f>G11*E11</f>
        <v>0</v>
      </c>
      <c r="I11" s="7"/>
      <c r="J11" s="7"/>
      <c r="K11" s="7"/>
      <c r="Q11" s="7"/>
      <c r="R11" s="7"/>
      <c r="S11" s="7"/>
    </row>
    <row r="12" spans="1:72" ht="15" customHeight="1" x14ac:dyDescent="0.2">
      <c r="B12" s="65" t="s">
        <v>890</v>
      </c>
      <c r="C12" s="65"/>
      <c r="D12" s="66"/>
      <c r="E12" s="65"/>
      <c r="F12" s="65"/>
      <c r="G12" s="123"/>
      <c r="H12" s="68"/>
      <c r="I12" s="7"/>
      <c r="J12" s="7"/>
      <c r="K12" s="7"/>
      <c r="Q12" s="7"/>
      <c r="R12" s="7"/>
      <c r="S12" s="7"/>
    </row>
    <row r="13" spans="1:72" ht="15" customHeight="1" x14ac:dyDescent="0.2">
      <c r="B13" s="5" t="s">
        <v>690</v>
      </c>
      <c r="C13" s="5"/>
      <c r="D13" s="16" t="s">
        <v>10</v>
      </c>
      <c r="F13" s="5" t="e">
        <f>NA()</f>
        <v>#N/A</v>
      </c>
      <c r="G13" s="121">
        <f>IF(ISNA(F13),0,INDEX(IF(UPPER(RIGHT(F13,1))=Low,UnitCostLow, IF(UPPER(RIGHT(F13,1))=High,UnitCostHigh,UnitCostSpecified)),MATCH(UPPER(LEFT(F13,LEN(F13)-1)),CostCode,0)))</f>
        <v>0</v>
      </c>
      <c r="H13" s="4">
        <f>G13*E13</f>
        <v>0</v>
      </c>
      <c r="I13" s="7"/>
      <c r="J13" s="7"/>
      <c r="K13" s="7"/>
      <c r="Q13" s="7"/>
      <c r="R13" s="7"/>
      <c r="S13" s="7"/>
    </row>
    <row r="14" spans="1:72" ht="15" customHeight="1" x14ac:dyDescent="0.2">
      <c r="B14" s="5" t="s">
        <v>691</v>
      </c>
      <c r="C14" s="5"/>
      <c r="D14" s="16" t="s">
        <v>10</v>
      </c>
      <c r="F14" s="5" t="e">
        <f>NA()</f>
        <v>#N/A</v>
      </c>
      <c r="G14" s="121">
        <f>IF(ISNA(F14),0,INDEX(IF(UPPER(RIGHT(F14,1))=Low,UnitCostLow, IF(UPPER(RIGHT(F14,1))=High,UnitCostHigh,UnitCostSpecified)),MATCH(UPPER(LEFT(F14,LEN(F14)-1)),CostCode,0)))</f>
        <v>0</v>
      </c>
      <c r="H14" s="4">
        <f>G14*E14</f>
        <v>0</v>
      </c>
      <c r="I14" s="7"/>
      <c r="J14" s="7"/>
      <c r="K14" s="7"/>
      <c r="Q14" s="7"/>
      <c r="R14" s="7"/>
      <c r="S14" s="7"/>
    </row>
    <row r="15" spans="1:72" ht="15" customHeight="1" x14ac:dyDescent="0.2">
      <c r="B15" s="5" t="s">
        <v>631</v>
      </c>
      <c r="C15" s="5"/>
      <c r="D15" s="16" t="s">
        <v>10</v>
      </c>
      <c r="F15" s="5" t="e">
        <f>NA()</f>
        <v>#N/A</v>
      </c>
      <c r="G15" s="121">
        <f>IF(ISNA(F15),0,INDEX(IF(UPPER(RIGHT(F15,1))=Low,UnitCostLow, IF(UPPER(RIGHT(F15,1))=High,UnitCostHigh,UnitCostSpecified)),MATCH(UPPER(LEFT(F15,LEN(F15)-1)),CostCode,0)))</f>
        <v>0</v>
      </c>
      <c r="H15" s="4">
        <f>G15*E15</f>
        <v>0</v>
      </c>
      <c r="I15" s="7"/>
      <c r="J15" s="7"/>
      <c r="K15" s="7"/>
      <c r="Q15" s="7"/>
      <c r="R15" s="7"/>
      <c r="S15" s="7"/>
    </row>
    <row r="16" spans="1:72" ht="15" customHeight="1" x14ac:dyDescent="0.2">
      <c r="B16" s="5" t="s">
        <v>248</v>
      </c>
      <c r="C16" s="5"/>
      <c r="D16" s="16" t="s">
        <v>10</v>
      </c>
      <c r="F16" s="5" t="e">
        <f>NA()</f>
        <v>#N/A</v>
      </c>
      <c r="G16" s="121">
        <f>IF(ISNA(F16),0,INDEX(IF(UPPER(RIGHT(F16,1))=Low,UnitCostLow, IF(UPPER(RIGHT(F16,1))=High,UnitCostHigh,UnitCostSpecified)),MATCH(UPPER(LEFT(F16,LEN(F16)-1)),CostCode,0)))</f>
        <v>0</v>
      </c>
      <c r="H16" s="4">
        <f>G16*E16</f>
        <v>0</v>
      </c>
      <c r="I16" s="7"/>
      <c r="J16" s="7"/>
      <c r="K16" s="7"/>
      <c r="Q16" s="7"/>
      <c r="R16" s="7"/>
      <c r="S16" s="7"/>
    </row>
    <row r="17" spans="2:19" ht="15" customHeight="1" x14ac:dyDescent="0.2">
      <c r="B17" s="65" t="s">
        <v>891</v>
      </c>
      <c r="C17" s="65"/>
      <c r="D17" s="66"/>
      <c r="E17" s="65"/>
      <c r="F17" s="65"/>
      <c r="G17" s="123"/>
      <c r="H17" s="68"/>
      <c r="I17" s="7"/>
      <c r="J17" s="7"/>
      <c r="K17" s="7"/>
      <c r="Q17" s="7"/>
      <c r="R17" s="7"/>
      <c r="S17" s="7"/>
    </row>
    <row r="18" spans="2:19" ht="15" customHeight="1" x14ac:dyDescent="0.2">
      <c r="B18" s="5" t="s">
        <v>272</v>
      </c>
      <c r="C18" s="5"/>
      <c r="D18" s="16" t="s">
        <v>10</v>
      </c>
      <c r="F18" s="5" t="e">
        <f>NA()</f>
        <v>#N/A</v>
      </c>
      <c r="G18" s="121">
        <f>IF(ISNA(F18),0,INDEX(IF(UPPER(RIGHT(F18,1))=Low,UnitCostLow, IF(UPPER(RIGHT(F18,1))=High,UnitCostHigh,UnitCostSpecified)),MATCH(UPPER(LEFT(F18,LEN(F18)-1)),CostCode,0)))</f>
        <v>0</v>
      </c>
      <c r="H18" s="4">
        <f>G18*E18</f>
        <v>0</v>
      </c>
      <c r="I18" s="7"/>
      <c r="J18" s="7"/>
      <c r="K18" s="7"/>
      <c r="Q18" s="7"/>
      <c r="R18" s="7"/>
      <c r="S18" s="7"/>
    </row>
    <row r="19" spans="2:19" ht="15" customHeight="1" x14ac:dyDescent="0.2">
      <c r="B19" s="5" t="s">
        <v>419</v>
      </c>
      <c r="C19" s="5"/>
      <c r="D19" s="16" t="s">
        <v>10</v>
      </c>
      <c r="F19" s="5" t="e">
        <f>NA()</f>
        <v>#N/A</v>
      </c>
      <c r="G19" s="121">
        <f>IF(ISNA(F19),0,INDEX(IF(UPPER(RIGHT(F19,1))=Low,UnitCostLow, IF(UPPER(RIGHT(F19,1))=High,UnitCostHigh,UnitCostSpecified)),MATCH(UPPER(LEFT(F19,LEN(F19)-1)),CostCode,0)))</f>
        <v>0</v>
      </c>
      <c r="H19" s="4">
        <f>G19*E19</f>
        <v>0</v>
      </c>
      <c r="I19" s="7"/>
      <c r="J19" s="7"/>
      <c r="K19" s="7"/>
      <c r="Q19" s="7"/>
      <c r="R19" s="7"/>
      <c r="S19" s="7"/>
    </row>
    <row r="20" spans="2:19" ht="15" customHeight="1" x14ac:dyDescent="0.2">
      <c r="B20" s="5" t="s">
        <v>420</v>
      </c>
      <c r="C20" s="5"/>
      <c r="D20" s="16" t="s">
        <v>10</v>
      </c>
      <c r="F20" s="5" t="e">
        <f>NA()</f>
        <v>#N/A</v>
      </c>
      <c r="G20" s="121">
        <f>IF(ISNA(F20),0,INDEX(IF(UPPER(RIGHT(F20,1))=Low,UnitCostLow, IF(UPPER(RIGHT(F20,1))=High,UnitCostHigh,UnitCostSpecified)),MATCH(UPPER(LEFT(F20,LEN(F20)-1)),CostCode,0)))</f>
        <v>0</v>
      </c>
      <c r="H20" s="4">
        <f>G20*E20</f>
        <v>0</v>
      </c>
      <c r="I20" s="7"/>
      <c r="J20" s="7"/>
      <c r="K20" s="7"/>
      <c r="Q20" s="7"/>
      <c r="R20" s="7"/>
      <c r="S20" s="7"/>
    </row>
    <row r="21" spans="2:19" ht="15" customHeight="1" x14ac:dyDescent="0.2">
      <c r="B21" s="5" t="s">
        <v>421</v>
      </c>
      <c r="C21" s="5"/>
      <c r="D21" s="16" t="s">
        <v>40</v>
      </c>
      <c r="F21" s="5" t="e">
        <f>NA()</f>
        <v>#N/A</v>
      </c>
      <c r="G21" s="121">
        <f>IF(ISNA(F21),0,INDEX(IF(UPPER(RIGHT(F21,1))=Low,UnitCostLow, IF(UPPER(RIGHT(F21,1))=High,UnitCostHigh,UnitCostSpecified)),MATCH(UPPER(LEFT(F21,LEN(F21)-1)),CostCode,0)))</f>
        <v>0</v>
      </c>
      <c r="H21" s="4">
        <f>G21*E21</f>
        <v>0</v>
      </c>
      <c r="I21" s="7"/>
      <c r="J21" s="7"/>
      <c r="K21" s="7"/>
      <c r="Q21" s="7"/>
      <c r="R21" s="7"/>
      <c r="S21" s="7"/>
    </row>
    <row r="22" spans="2:19" ht="15" customHeight="1" x14ac:dyDescent="0.2">
      <c r="B22" s="65" t="s">
        <v>892</v>
      </c>
      <c r="C22" s="65"/>
      <c r="D22" s="66"/>
      <c r="E22" s="65"/>
      <c r="F22" s="65"/>
      <c r="G22" s="123"/>
      <c r="H22" s="68"/>
      <c r="I22" s="7"/>
      <c r="J22" s="7"/>
      <c r="K22" s="7"/>
      <c r="Q22" s="7"/>
      <c r="R22" s="7"/>
      <c r="S22" s="7"/>
    </row>
    <row r="23" spans="2:19" ht="15" customHeight="1" x14ac:dyDescent="0.2">
      <c r="B23" s="5" t="s">
        <v>632</v>
      </c>
      <c r="C23" s="5"/>
      <c r="D23" s="16" t="s">
        <v>7</v>
      </c>
      <c r="F23" s="5" t="e">
        <f>NA()</f>
        <v>#N/A</v>
      </c>
      <c r="G23" s="121">
        <f>IF(ISNA(F23),0,INDEX(IF(UPPER(RIGHT(F23,1))=Low,UnitCostLow, IF(UPPER(RIGHT(F23,1))=High,UnitCostHigh,UnitCostSpecified)),MATCH(UPPER(LEFT(F23,LEN(F23)-1)),CostCode,0)))</f>
        <v>0</v>
      </c>
      <c r="H23" s="4">
        <f>G23*E23</f>
        <v>0</v>
      </c>
      <c r="I23" s="7"/>
      <c r="J23" s="7"/>
      <c r="K23" s="7"/>
      <c r="Q23" s="7"/>
      <c r="R23" s="7"/>
      <c r="S23" s="7"/>
    </row>
    <row r="24" spans="2:19" ht="15" customHeight="1" x14ac:dyDescent="0.2">
      <c r="B24" s="5" t="s">
        <v>634</v>
      </c>
      <c r="C24" s="5"/>
      <c r="D24" s="16" t="s">
        <v>221</v>
      </c>
      <c r="F24" s="5" t="e">
        <f>NA()</f>
        <v>#N/A</v>
      </c>
      <c r="G24" s="121">
        <f>IF(ISNA(F24),0,INDEX(IF(UPPER(RIGHT(F24,1))=Low,UnitCostLow, IF(UPPER(RIGHT(F24,1))=High,UnitCostHigh,UnitCostSpecified)),MATCH(UPPER(LEFT(F24,LEN(F24)-1)),CostCode,0)))</f>
        <v>0</v>
      </c>
      <c r="H24" s="4">
        <f>G24*E24</f>
        <v>0</v>
      </c>
      <c r="I24" s="7"/>
      <c r="J24" s="7"/>
      <c r="K24" s="7"/>
      <c r="Q24" s="7"/>
      <c r="R24" s="7"/>
      <c r="S24" s="7"/>
    </row>
    <row r="25" spans="2:19" ht="15" customHeight="1" x14ac:dyDescent="0.2">
      <c r="B25" s="5" t="s">
        <v>633</v>
      </c>
      <c r="C25" s="5"/>
      <c r="D25" s="16" t="s">
        <v>7</v>
      </c>
      <c r="F25" s="5" t="e">
        <f>NA()</f>
        <v>#N/A</v>
      </c>
      <c r="G25" s="121">
        <f>IF(ISNA(F25),0,INDEX(IF(UPPER(RIGHT(F25,1))=Low,UnitCostLow, IF(UPPER(RIGHT(F25,1))=High,UnitCostHigh,UnitCostSpecified)),MATCH(UPPER(LEFT(F25,LEN(F25)-1)),CostCode,0)))</f>
        <v>0</v>
      </c>
      <c r="H25" s="4">
        <f>G25*E25</f>
        <v>0</v>
      </c>
      <c r="I25" s="7"/>
      <c r="J25" s="7"/>
      <c r="K25" s="7"/>
      <c r="Q25" s="7"/>
      <c r="R25" s="7"/>
      <c r="S25" s="7"/>
    </row>
    <row r="26" spans="2:19" ht="15" customHeight="1" x14ac:dyDescent="0.2">
      <c r="B26" s="65" t="s">
        <v>893</v>
      </c>
      <c r="C26" s="65"/>
      <c r="D26" s="66"/>
      <c r="E26" s="65"/>
      <c r="F26" s="65"/>
      <c r="G26" s="123"/>
      <c r="H26" s="68"/>
      <c r="I26" s="7"/>
      <c r="J26" s="7"/>
      <c r="K26" s="7"/>
      <c r="Q26" s="7"/>
      <c r="R26" s="7"/>
      <c r="S26" s="7"/>
    </row>
    <row r="27" spans="2:19" ht="15" customHeight="1" x14ac:dyDescent="0.2">
      <c r="B27" s="5" t="s">
        <v>635</v>
      </c>
      <c r="C27" s="5"/>
      <c r="D27" s="16" t="s">
        <v>221</v>
      </c>
      <c r="F27" s="5" t="e">
        <f>NA()</f>
        <v>#N/A</v>
      </c>
      <c r="G27" s="121">
        <f>IF(ISNA(F27),0,INDEX(IF(UPPER(RIGHT(F27,1))=Low,UnitCostLow, IF(UPPER(RIGHT(F27,1))=High,UnitCostHigh,UnitCostSpecified)),MATCH(UPPER(LEFT(F27,LEN(F27)-1)),CostCode,0)))</f>
        <v>0</v>
      </c>
      <c r="H27" s="4">
        <f>G27*E27</f>
        <v>0</v>
      </c>
      <c r="I27" s="7"/>
      <c r="J27" s="7"/>
      <c r="K27" s="7"/>
      <c r="Q27" s="7"/>
      <c r="R27" s="7"/>
      <c r="S27" s="7"/>
    </row>
    <row r="28" spans="2:19" ht="15" customHeight="1" x14ac:dyDescent="0.2">
      <c r="B28" s="5" t="s">
        <v>636</v>
      </c>
      <c r="C28" s="5"/>
      <c r="D28" s="16" t="s">
        <v>221</v>
      </c>
      <c r="F28" s="5" t="e">
        <f>NA()</f>
        <v>#N/A</v>
      </c>
      <c r="G28" s="121">
        <f>IF(ISNA(F28),0,INDEX(IF(UPPER(RIGHT(F28,1))=Low,UnitCostLow, IF(UPPER(RIGHT(F28,1))=High,UnitCostHigh,UnitCostSpecified)),MATCH(UPPER(LEFT(F28,LEN(F28)-1)),CostCode,0)))</f>
        <v>0</v>
      </c>
      <c r="H28" s="4">
        <f>G28*E28</f>
        <v>0</v>
      </c>
      <c r="I28" s="7"/>
      <c r="J28" s="7"/>
      <c r="K28" s="7"/>
      <c r="Q28" s="7"/>
      <c r="R28" s="7"/>
      <c r="S28" s="7"/>
    </row>
    <row r="29" spans="2:19" ht="15" customHeight="1" x14ac:dyDescent="0.2">
      <c r="B29" s="65" t="s">
        <v>894</v>
      </c>
      <c r="C29" s="65"/>
      <c r="D29" s="66"/>
      <c r="E29" s="65"/>
      <c r="F29" s="65"/>
      <c r="G29" s="123"/>
      <c r="H29" s="68"/>
      <c r="I29" s="7"/>
      <c r="J29" s="7"/>
      <c r="K29" s="7"/>
      <c r="Q29" s="7"/>
      <c r="R29" s="7"/>
      <c r="S29" s="7"/>
    </row>
    <row r="30" spans="2:19" ht="15" customHeight="1" x14ac:dyDescent="0.2">
      <c r="B30" s="5" t="s">
        <v>46</v>
      </c>
      <c r="C30" s="5"/>
      <c r="D30" s="16" t="s">
        <v>7</v>
      </c>
      <c r="F30" s="5" t="e">
        <f>NA()</f>
        <v>#N/A</v>
      </c>
      <c r="G30" s="121">
        <f>IF(ISNA(F30),0,INDEX(IF(UPPER(RIGHT(F30,1))=Low,UnitCostLow, IF(UPPER(RIGHT(F30,1))=High,UnitCostHigh,UnitCostSpecified)),MATCH(UPPER(LEFT(F30,LEN(F30)-1)),CostCode,0)))</f>
        <v>0</v>
      </c>
      <c r="H30" s="4">
        <f>G30*E30</f>
        <v>0</v>
      </c>
      <c r="I30" s="7"/>
      <c r="J30" s="7"/>
      <c r="K30" s="7"/>
      <c r="Q30" s="7"/>
      <c r="R30" s="7"/>
      <c r="S30" s="7"/>
    </row>
    <row r="31" spans="2:19" ht="15" customHeight="1" x14ac:dyDescent="0.2">
      <c r="B31" s="5" t="s">
        <v>47</v>
      </c>
      <c r="C31" s="5"/>
      <c r="D31" s="16" t="s">
        <v>10</v>
      </c>
      <c r="F31" s="5" t="e">
        <f>NA()</f>
        <v>#N/A</v>
      </c>
      <c r="G31" s="121">
        <f>IF(ISNA(F31),0,INDEX(IF(UPPER(RIGHT(F31,1))=Low,UnitCostLow, IF(UPPER(RIGHT(F31,1))=High,UnitCostHigh,UnitCostSpecified)),MATCH(UPPER(LEFT(F31,LEN(F31)-1)),CostCode,0)))</f>
        <v>0</v>
      </c>
      <c r="H31" s="4">
        <f>G31*E31</f>
        <v>0</v>
      </c>
      <c r="I31" s="7"/>
      <c r="J31" s="7"/>
      <c r="K31" s="7"/>
      <c r="Q31" s="7"/>
      <c r="R31" s="7"/>
      <c r="S31" s="7"/>
    </row>
    <row r="32" spans="2:19" ht="15" customHeight="1" x14ac:dyDescent="0.2">
      <c r="B32" s="5" t="s">
        <v>13</v>
      </c>
      <c r="C32" s="5"/>
      <c r="D32" s="16"/>
      <c r="F32" s="5" t="e">
        <f>NA()</f>
        <v>#N/A</v>
      </c>
      <c r="G32" s="121">
        <f>IF(ISNA(F32),0,INDEX(IF(UPPER(RIGHT(F32,1))=Low,UnitCostLow, IF(UPPER(RIGHT(F32,1))=High,UnitCostHigh,UnitCostSpecified)),MATCH(UPPER(LEFT(F32,LEN(F32)-1)),CostCode,0)))</f>
        <v>0</v>
      </c>
      <c r="H32" s="4">
        <f>G32*E32</f>
        <v>0</v>
      </c>
      <c r="I32" s="7"/>
      <c r="J32" s="7"/>
      <c r="K32" s="7"/>
      <c r="Q32" s="7"/>
      <c r="R32" s="7"/>
      <c r="S32" s="7"/>
    </row>
    <row r="33" spans="2:19" ht="15" customHeight="1" x14ac:dyDescent="0.2">
      <c r="B33" s="334" t="s">
        <v>895</v>
      </c>
      <c r="C33" s="65"/>
      <c r="D33" s="66"/>
      <c r="E33" s="65"/>
      <c r="F33" s="65"/>
      <c r="G33" s="123"/>
      <c r="H33" s="68"/>
      <c r="I33" s="7"/>
      <c r="J33" s="7"/>
      <c r="K33" s="7"/>
      <c r="Q33" s="7"/>
      <c r="R33" s="7"/>
      <c r="S33" s="7"/>
    </row>
    <row r="34" spans="2:19" ht="15" customHeight="1" x14ac:dyDescent="0.2">
      <c r="B34" s="5" t="s">
        <v>422</v>
      </c>
      <c r="C34" s="5"/>
      <c r="D34" s="16" t="s">
        <v>10</v>
      </c>
      <c r="F34" s="5" t="e">
        <f>NA()</f>
        <v>#N/A</v>
      </c>
      <c r="G34" s="121">
        <f>IF(ISNA(F34),0,INDEX(IF(UPPER(RIGHT(F34,1))=Low,UnitCostLow, IF(UPPER(RIGHT(F34,1))=High,UnitCostHigh,UnitCostSpecified)),MATCH(UPPER(LEFT(F34,LEN(F34)-1)),CostCode,0)))</f>
        <v>0</v>
      </c>
      <c r="H34" s="4">
        <f>G34*E34</f>
        <v>0</v>
      </c>
      <c r="I34" s="7"/>
      <c r="J34" s="7"/>
      <c r="K34" s="7"/>
      <c r="Q34" s="7"/>
      <c r="R34" s="7"/>
      <c r="S34" s="7"/>
    </row>
    <row r="35" spans="2:19" ht="15" customHeight="1" x14ac:dyDescent="0.2">
      <c r="B35" s="5" t="s">
        <v>423</v>
      </c>
      <c r="C35" s="5"/>
      <c r="D35" s="16" t="s">
        <v>10</v>
      </c>
      <c r="F35" s="5" t="e">
        <f>NA()</f>
        <v>#N/A</v>
      </c>
      <c r="G35" s="121">
        <f>IF(ISNA(F35),0,INDEX(IF(UPPER(RIGHT(F35,1))=Low,UnitCostLow, IF(UPPER(RIGHT(F35,1))=High,UnitCostHigh,UnitCostSpecified)),MATCH(UPPER(LEFT(F35,LEN(F35)-1)),CostCode,0)))</f>
        <v>0</v>
      </c>
      <c r="H35" s="4">
        <f>G35*E35</f>
        <v>0</v>
      </c>
      <c r="I35" s="7"/>
      <c r="J35" s="7"/>
      <c r="K35" s="7"/>
      <c r="Q35" s="7"/>
      <c r="R35" s="7"/>
      <c r="S35" s="7"/>
    </row>
    <row r="36" spans="2:19" ht="15" customHeight="1" x14ac:dyDescent="0.2">
      <c r="B36" s="5" t="s">
        <v>424</v>
      </c>
      <c r="C36" s="5"/>
      <c r="D36" s="16" t="s">
        <v>221</v>
      </c>
      <c r="F36" s="5" t="e">
        <f>NA()</f>
        <v>#N/A</v>
      </c>
      <c r="G36" s="121">
        <f>IF(ISNA(F36),0,INDEX(IF(UPPER(RIGHT(F36,1))=Low,UnitCostLow, IF(UPPER(RIGHT(F36,1))=High,UnitCostHigh,UnitCostSpecified)),MATCH(UPPER(LEFT(F36,LEN(F36)-1)),CostCode,0)))</f>
        <v>0</v>
      </c>
      <c r="H36" s="4">
        <f>G36*E36</f>
        <v>0</v>
      </c>
      <c r="I36" s="7"/>
      <c r="J36" s="7"/>
      <c r="K36" s="7"/>
      <c r="Q36" s="7"/>
      <c r="R36" s="7"/>
      <c r="S36" s="7"/>
    </row>
    <row r="37" spans="2:19" ht="15" customHeight="1" x14ac:dyDescent="0.2">
      <c r="B37" s="335" t="s">
        <v>896</v>
      </c>
      <c r="C37" s="65"/>
      <c r="D37" s="66"/>
      <c r="E37" s="65"/>
      <c r="F37" s="65"/>
      <c r="G37" s="123"/>
      <c r="H37" s="65"/>
      <c r="I37" s="7"/>
      <c r="J37" s="7"/>
      <c r="K37" s="7"/>
      <c r="Q37" s="7"/>
      <c r="R37" s="7"/>
      <c r="S37" s="7"/>
    </row>
    <row r="38" spans="2:19" ht="15" customHeight="1" x14ac:dyDescent="0.2">
      <c r="B38" s="5" t="s">
        <v>560</v>
      </c>
      <c r="C38" s="5"/>
      <c r="D38" s="16" t="s">
        <v>10</v>
      </c>
      <c r="F38" s="5" t="e">
        <f>NA()</f>
        <v>#N/A</v>
      </c>
      <c r="G38" s="121">
        <f t="shared" ref="G38:G51" si="0">IF(ISNA(F38),0,INDEX(IF(UPPER(RIGHT(F38,1))=Low,UnitCostLow, IF(UPPER(RIGHT(F38,1))=High,UnitCostHigh,UnitCostSpecified)),MATCH(UPPER(LEFT(F38,LEN(F38)-1)),CostCode,0)))</f>
        <v>0</v>
      </c>
      <c r="H38" s="4">
        <f t="shared" ref="H38:H44" si="1">G38*E38</f>
        <v>0</v>
      </c>
      <c r="I38" s="7"/>
      <c r="J38" s="7"/>
      <c r="K38" s="7"/>
      <c r="Q38" s="7"/>
      <c r="R38" s="7"/>
      <c r="S38" s="7"/>
    </row>
    <row r="39" spans="2:19" ht="15" customHeight="1" x14ac:dyDescent="0.2">
      <c r="B39" s="5" t="s">
        <v>418</v>
      </c>
      <c r="C39" s="5"/>
      <c r="D39" s="16" t="s">
        <v>10</v>
      </c>
      <c r="F39" s="5" t="e">
        <f>NA()</f>
        <v>#N/A</v>
      </c>
      <c r="G39" s="121">
        <f t="shared" si="0"/>
        <v>0</v>
      </c>
      <c r="H39" s="4">
        <f t="shared" si="1"/>
        <v>0</v>
      </c>
      <c r="I39" s="7"/>
      <c r="J39" s="7"/>
      <c r="K39" s="7"/>
      <c r="Q39" s="7"/>
      <c r="R39" s="7"/>
      <c r="S39" s="7"/>
    </row>
    <row r="40" spans="2:19" ht="15" customHeight="1" x14ac:dyDescent="0.2">
      <c r="B40" s="5" t="s">
        <v>558</v>
      </c>
      <c r="C40" s="5"/>
      <c r="D40" s="16" t="s">
        <v>16</v>
      </c>
      <c r="F40" s="5" t="e">
        <f>NA()</f>
        <v>#N/A</v>
      </c>
      <c r="G40" s="121">
        <f t="shared" si="0"/>
        <v>0</v>
      </c>
      <c r="H40" s="4">
        <f t="shared" si="1"/>
        <v>0</v>
      </c>
      <c r="I40" s="7"/>
      <c r="J40" s="7"/>
      <c r="K40" s="7"/>
      <c r="Q40" s="7"/>
      <c r="R40" s="7"/>
      <c r="S40" s="7"/>
    </row>
    <row r="41" spans="2:19" ht="15" customHeight="1" x14ac:dyDescent="0.2">
      <c r="B41" s="5" t="s">
        <v>562</v>
      </c>
      <c r="C41" s="5"/>
      <c r="D41" s="16" t="s">
        <v>10</v>
      </c>
      <c r="F41" s="5" t="e">
        <f>NA()</f>
        <v>#N/A</v>
      </c>
      <c r="G41" s="121">
        <f t="shared" si="0"/>
        <v>0</v>
      </c>
      <c r="H41" s="4">
        <f t="shared" si="1"/>
        <v>0</v>
      </c>
      <c r="I41" s="7"/>
      <c r="J41" s="7"/>
      <c r="K41" s="7"/>
      <c r="Q41" s="7"/>
      <c r="R41" s="7"/>
      <c r="S41" s="7"/>
    </row>
    <row r="42" spans="2:19" ht="15" customHeight="1" x14ac:dyDescent="0.2">
      <c r="B42" s="5" t="s">
        <v>559</v>
      </c>
      <c r="C42" s="5"/>
      <c r="D42" s="16" t="s">
        <v>40</v>
      </c>
      <c r="F42" s="5" t="e">
        <f>NA()</f>
        <v>#N/A</v>
      </c>
      <c r="G42" s="121">
        <f t="shared" si="0"/>
        <v>0</v>
      </c>
      <c r="H42" s="4">
        <f t="shared" si="1"/>
        <v>0</v>
      </c>
      <c r="I42" s="7"/>
      <c r="J42" s="7"/>
      <c r="K42" s="7"/>
      <c r="Q42" s="7"/>
      <c r="R42" s="7"/>
      <c r="S42" s="7"/>
    </row>
    <row r="43" spans="2:19" ht="15" customHeight="1" x14ac:dyDescent="0.2">
      <c r="B43" s="5" t="s">
        <v>549</v>
      </c>
      <c r="C43" s="5"/>
      <c r="D43" s="16" t="s">
        <v>40</v>
      </c>
      <c r="F43" s="5" t="e">
        <f>NA()</f>
        <v>#N/A</v>
      </c>
      <c r="G43" s="121">
        <f t="shared" si="0"/>
        <v>0</v>
      </c>
      <c r="H43" s="4">
        <f t="shared" si="1"/>
        <v>0</v>
      </c>
      <c r="I43" s="7"/>
      <c r="J43" s="7"/>
      <c r="K43" s="7"/>
      <c r="Q43" s="7"/>
      <c r="R43" s="7"/>
      <c r="S43" s="7"/>
    </row>
    <row r="44" spans="2:19" ht="15" customHeight="1" x14ac:dyDescent="0.2">
      <c r="B44" s="5" t="s">
        <v>390</v>
      </c>
      <c r="C44" s="5"/>
      <c r="D44" s="16" t="s">
        <v>10</v>
      </c>
      <c r="F44" s="5" t="e">
        <f>NA()</f>
        <v>#N/A</v>
      </c>
      <c r="G44" s="121">
        <f t="shared" si="0"/>
        <v>0</v>
      </c>
      <c r="H44" s="4">
        <f t="shared" si="1"/>
        <v>0</v>
      </c>
      <c r="I44" s="7"/>
      <c r="J44" s="7"/>
      <c r="K44" s="7"/>
      <c r="Q44" s="7"/>
      <c r="R44" s="7"/>
      <c r="S44" s="7"/>
    </row>
    <row r="45" spans="2:19" ht="15" customHeight="1" x14ac:dyDescent="0.2">
      <c r="B45" s="335" t="s">
        <v>897</v>
      </c>
      <c r="C45" s="65"/>
      <c r="D45" s="66"/>
      <c r="E45" s="65"/>
      <c r="F45" s="65"/>
      <c r="G45" s="123"/>
      <c r="H45" s="65"/>
      <c r="I45" s="7"/>
      <c r="J45" s="7"/>
      <c r="K45" s="7"/>
      <c r="Q45" s="7"/>
      <c r="R45" s="7"/>
      <c r="S45" s="7"/>
    </row>
    <row r="46" spans="2:19" ht="15" customHeight="1" x14ac:dyDescent="0.2">
      <c r="B46" s="5" t="s">
        <v>656</v>
      </c>
      <c r="C46" s="5"/>
      <c r="D46" s="16" t="s">
        <v>43</v>
      </c>
      <c r="F46" s="5" t="e">
        <f>NA()</f>
        <v>#N/A</v>
      </c>
      <c r="G46" s="121">
        <f t="shared" si="0"/>
        <v>0</v>
      </c>
      <c r="H46" s="4">
        <f t="shared" ref="H46" si="2">G46*E46</f>
        <v>0</v>
      </c>
      <c r="I46" s="7"/>
      <c r="J46" s="7"/>
      <c r="K46" s="7"/>
      <c r="Q46" s="7"/>
      <c r="R46" s="7"/>
      <c r="S46" s="7"/>
    </row>
    <row r="47" spans="2:19" ht="15" customHeight="1" x14ac:dyDescent="0.2">
      <c r="B47" s="5" t="s">
        <v>840</v>
      </c>
      <c r="C47" s="5"/>
      <c r="D47" s="16" t="s">
        <v>7</v>
      </c>
      <c r="F47" s="5" t="e">
        <f>NA()</f>
        <v>#N/A</v>
      </c>
      <c r="G47" s="121">
        <f t="shared" si="0"/>
        <v>0</v>
      </c>
      <c r="H47" s="4">
        <f t="shared" ref="H47:H51" si="3">G47*E47</f>
        <v>0</v>
      </c>
      <c r="I47" s="7"/>
      <c r="J47" s="7"/>
      <c r="K47" s="7"/>
      <c r="Q47" s="7"/>
      <c r="R47" s="7"/>
      <c r="S47" s="7"/>
    </row>
    <row r="48" spans="2:19" ht="15" customHeight="1" x14ac:dyDescent="0.2">
      <c r="B48" s="5" t="s">
        <v>657</v>
      </c>
      <c r="C48" s="5"/>
      <c r="D48" s="16" t="s">
        <v>249</v>
      </c>
      <c r="F48" s="5" t="e">
        <f>NA()</f>
        <v>#N/A</v>
      </c>
      <c r="G48" s="121">
        <f t="shared" si="0"/>
        <v>0</v>
      </c>
      <c r="H48" s="4">
        <f t="shared" si="3"/>
        <v>0</v>
      </c>
      <c r="I48" s="7"/>
      <c r="J48" s="7"/>
      <c r="K48" s="7"/>
      <c r="Q48" s="7"/>
      <c r="R48" s="7"/>
      <c r="S48" s="7"/>
    </row>
    <row r="49" spans="2:19" ht="15" customHeight="1" x14ac:dyDescent="0.2">
      <c r="B49" s="5" t="s">
        <v>658</v>
      </c>
      <c r="C49" s="5"/>
      <c r="D49" s="16" t="s">
        <v>40</v>
      </c>
      <c r="F49" s="5" t="e">
        <f>NA()</f>
        <v>#N/A</v>
      </c>
      <c r="G49" s="121">
        <f t="shared" si="0"/>
        <v>0</v>
      </c>
      <c r="H49" s="4">
        <f t="shared" ref="H49" si="4">G49*E49</f>
        <v>0</v>
      </c>
      <c r="I49" s="7"/>
      <c r="J49" s="7"/>
      <c r="K49" s="7"/>
      <c r="Q49" s="7"/>
      <c r="R49" s="7"/>
      <c r="S49" s="7"/>
    </row>
    <row r="50" spans="2:19" ht="15" customHeight="1" x14ac:dyDescent="0.2">
      <c r="B50" s="5" t="s">
        <v>659</v>
      </c>
      <c r="C50" s="5"/>
      <c r="D50" s="16" t="s">
        <v>10</v>
      </c>
      <c r="F50" s="5" t="e">
        <f>NA()</f>
        <v>#N/A</v>
      </c>
      <c r="G50" s="121">
        <f t="shared" si="0"/>
        <v>0</v>
      </c>
      <c r="H50" s="4">
        <f t="shared" si="3"/>
        <v>0</v>
      </c>
      <c r="I50" s="7"/>
      <c r="J50" s="7"/>
      <c r="K50" s="7"/>
      <c r="Q50" s="7"/>
      <c r="R50" s="7"/>
      <c r="S50" s="7"/>
    </row>
    <row r="51" spans="2:19" ht="15" customHeight="1" x14ac:dyDescent="0.2">
      <c r="B51" s="5" t="s">
        <v>660</v>
      </c>
      <c r="C51" s="5"/>
      <c r="D51" s="16" t="s">
        <v>16</v>
      </c>
      <c r="F51" s="5" t="e">
        <f>NA()</f>
        <v>#N/A</v>
      </c>
      <c r="G51" s="121">
        <f t="shared" si="0"/>
        <v>0</v>
      </c>
      <c r="H51" s="4">
        <f t="shared" si="3"/>
        <v>0</v>
      </c>
      <c r="I51" s="7"/>
      <c r="J51" s="7"/>
      <c r="K51" s="7"/>
      <c r="Q51" s="7"/>
      <c r="R51" s="7"/>
      <c r="S51" s="7"/>
    </row>
    <row r="52" spans="2:19" ht="15" customHeight="1" x14ac:dyDescent="0.2">
      <c r="B52" s="232" t="s">
        <v>898</v>
      </c>
      <c r="C52" s="232"/>
      <c r="D52" s="423"/>
      <c r="E52" s="232"/>
      <c r="F52" s="232"/>
      <c r="G52" s="123"/>
      <c r="H52" s="68"/>
      <c r="I52" s="7"/>
      <c r="J52" s="7"/>
      <c r="K52" s="7"/>
      <c r="Q52" s="7"/>
      <c r="R52" s="7"/>
      <c r="S52" s="7"/>
    </row>
    <row r="53" spans="2:19" ht="15" customHeight="1" x14ac:dyDescent="0.2">
      <c r="B53" s="111" t="s">
        <v>332</v>
      </c>
      <c r="D53" s="15" t="s">
        <v>221</v>
      </c>
      <c r="E53" s="7"/>
      <c r="F53" s="7" t="e">
        <f>NA()</f>
        <v>#N/A</v>
      </c>
      <c r="G53" s="121">
        <f t="shared" ref="G53" si="5">IF(ISNA(F53),0,INDEX(IF(UPPER(RIGHT(F53,1))=Low,UnitCostLow, IF(UPPER(RIGHT(F53,1))=High,UnitCostHigh,UnitCostSpecified)),MATCH(UPPER(LEFT(F53,LEN(F53)-1)),CostCode,0)))</f>
        <v>0</v>
      </c>
      <c r="H53" s="4">
        <f>G53*E53</f>
        <v>0</v>
      </c>
      <c r="I53" s="7"/>
      <c r="J53" s="7"/>
      <c r="K53" s="7"/>
      <c r="Q53" s="7"/>
      <c r="R53" s="7"/>
      <c r="S53" s="7"/>
    </row>
    <row r="54" spans="2:19" ht="15" customHeight="1" thickBot="1" x14ac:dyDescent="0.25">
      <c r="B54" s="111" t="s">
        <v>425</v>
      </c>
      <c r="D54" s="15" t="s">
        <v>221</v>
      </c>
      <c r="E54" s="7"/>
      <c r="F54" s="7" t="e">
        <f>NA()</f>
        <v>#N/A</v>
      </c>
      <c r="G54" s="121">
        <f>IF(ISNA(F54),0,INDEX(IF(UPPER(RIGHT(F54,1))=Low,UnitCostLow, IF(UPPER(RIGHT(F54,1))=High,UnitCostHigh,UnitCostSpecified)),MATCH(UPPER(LEFT(F54,LEN(F54)-1)),CostCode,0)))</f>
        <v>0</v>
      </c>
      <c r="H54" s="4">
        <f t="shared" ref="H54" si="6">G54*E54</f>
        <v>0</v>
      </c>
      <c r="I54" s="7"/>
      <c r="J54" s="7"/>
      <c r="K54" s="7"/>
      <c r="Q54" s="7"/>
      <c r="R54" s="7"/>
      <c r="S54" s="7"/>
    </row>
    <row r="55" spans="2:19" ht="15" customHeight="1" x14ac:dyDescent="0.2">
      <c r="B55" s="396"/>
      <c r="C55" s="396"/>
      <c r="D55" s="81"/>
      <c r="E55" s="82"/>
      <c r="F55" s="234"/>
      <c r="G55" s="402" t="s">
        <v>468</v>
      </c>
      <c r="H55" s="128">
        <f>SUM(H5:H54)+0.0001</f>
        <v>1E-4</v>
      </c>
      <c r="I55" s="7"/>
      <c r="J55" s="7"/>
      <c r="K55" s="7"/>
      <c r="Q55" s="7"/>
      <c r="R55" s="7"/>
      <c r="S55" s="7"/>
    </row>
    <row r="56" spans="2:19" ht="15" customHeight="1" x14ac:dyDescent="0.2">
      <c r="B56" s="7" t="s">
        <v>608</v>
      </c>
      <c r="D56" s="7"/>
      <c r="E56" s="7"/>
      <c r="F56" s="7"/>
      <c r="I56" s="7"/>
      <c r="J56" s="7"/>
      <c r="K56" s="7"/>
      <c r="Q56" s="7"/>
      <c r="R56" s="7"/>
      <c r="S56" s="7"/>
    </row>
    <row r="57" spans="2:19" x14ac:dyDescent="0.2">
      <c r="D57" s="7"/>
      <c r="E57" s="7"/>
      <c r="F57" s="7"/>
      <c r="I57" s="7"/>
      <c r="J57" s="7"/>
      <c r="K57" s="7"/>
      <c r="Q57" s="7"/>
      <c r="R57" s="7"/>
      <c r="S57" s="7"/>
    </row>
    <row r="58" spans="2:19" x14ac:dyDescent="0.2">
      <c r="D58" s="7"/>
      <c r="E58" s="7"/>
      <c r="F58" s="7"/>
      <c r="I58" s="7"/>
      <c r="J58" s="7"/>
      <c r="K58" s="7"/>
      <c r="Q58" s="7"/>
      <c r="R58" s="7"/>
      <c r="S58" s="7"/>
    </row>
    <row r="59" spans="2:19" x14ac:dyDescent="0.2">
      <c r="D59" s="7"/>
      <c r="E59" s="7"/>
      <c r="F59" s="7"/>
      <c r="I59" s="7"/>
      <c r="J59" s="7"/>
      <c r="K59" s="7"/>
      <c r="Q59" s="7"/>
      <c r="R59" s="7"/>
      <c r="S59" s="7"/>
    </row>
    <row r="60" spans="2:19" ht="24.95" customHeight="1" x14ac:dyDescent="0.2">
      <c r="D60" s="7"/>
      <c r="E60" s="7"/>
      <c r="F60" s="7"/>
      <c r="I60" s="7"/>
      <c r="J60" s="7"/>
      <c r="K60" s="7"/>
      <c r="Q60" s="7"/>
      <c r="R60" s="7"/>
      <c r="S60" s="7"/>
    </row>
    <row r="61" spans="2:19" ht="15" customHeight="1" x14ac:dyDescent="0.2">
      <c r="D61" s="7"/>
      <c r="E61" s="7"/>
      <c r="F61" s="7"/>
      <c r="I61" s="7"/>
      <c r="J61" s="7"/>
      <c r="K61" s="7"/>
      <c r="Q61" s="7"/>
      <c r="R61" s="7"/>
      <c r="S61" s="7"/>
    </row>
    <row r="62" spans="2:19" x14ac:dyDescent="0.2">
      <c r="D62" s="7"/>
      <c r="E62" s="7"/>
      <c r="F62" s="7"/>
      <c r="I62" s="7"/>
      <c r="J62" s="7"/>
      <c r="K62" s="7"/>
      <c r="Q62" s="7"/>
      <c r="R62" s="7"/>
      <c r="S62" s="7"/>
    </row>
    <row r="63" spans="2:19" x14ac:dyDescent="0.2">
      <c r="D63" s="7"/>
      <c r="E63" s="7"/>
      <c r="F63" s="7"/>
      <c r="I63" s="7"/>
      <c r="J63" s="7"/>
      <c r="K63" s="7"/>
      <c r="Q63" s="7"/>
      <c r="R63" s="7"/>
      <c r="S63" s="7"/>
    </row>
    <row r="64" spans="2:19" x14ac:dyDescent="0.2">
      <c r="D64" s="7"/>
      <c r="E64" s="7"/>
      <c r="F64" s="7"/>
      <c r="I64" s="7"/>
      <c r="J64" s="7"/>
      <c r="K64" s="7"/>
      <c r="Q64" s="7"/>
      <c r="R64" s="7"/>
      <c r="S64" s="7"/>
    </row>
    <row r="65" spans="4:19" x14ac:dyDescent="0.2">
      <c r="D65" s="7"/>
      <c r="E65" s="7"/>
      <c r="F65" s="7"/>
      <c r="I65" s="7"/>
      <c r="J65" s="7"/>
      <c r="K65" s="7"/>
      <c r="Q65" s="7"/>
      <c r="R65" s="7"/>
      <c r="S65" s="7"/>
    </row>
    <row r="66" spans="4:19" x14ac:dyDescent="0.2">
      <c r="D66" s="7"/>
      <c r="E66" s="7"/>
      <c r="F66" s="7"/>
      <c r="I66" s="7"/>
      <c r="J66" s="7"/>
      <c r="K66" s="7"/>
      <c r="Q66" s="7"/>
      <c r="R66" s="7"/>
      <c r="S66" s="7"/>
    </row>
    <row r="67" spans="4:19" x14ac:dyDescent="0.2">
      <c r="D67" s="7"/>
      <c r="E67" s="7"/>
      <c r="F67" s="7"/>
      <c r="I67" s="7"/>
      <c r="J67" s="7"/>
      <c r="K67" s="7"/>
      <c r="Q67" s="7"/>
      <c r="R67" s="7"/>
      <c r="S67" s="7"/>
    </row>
    <row r="68" spans="4:19" x14ac:dyDescent="0.2">
      <c r="D68" s="7"/>
      <c r="E68" s="7"/>
      <c r="F68" s="7"/>
      <c r="I68" s="7"/>
      <c r="J68" s="7"/>
      <c r="K68" s="7"/>
      <c r="Q68" s="7"/>
      <c r="R68" s="7"/>
      <c r="S68" s="7"/>
    </row>
    <row r="69" spans="4:19" x14ac:dyDescent="0.2">
      <c r="D69" s="7"/>
      <c r="E69" s="7"/>
      <c r="F69" s="7"/>
      <c r="I69" s="7"/>
      <c r="J69" s="7"/>
      <c r="K69" s="7"/>
      <c r="Q69" s="7"/>
      <c r="R69" s="7"/>
      <c r="S69" s="7"/>
    </row>
    <row r="70" spans="4:19" x14ac:dyDescent="0.2">
      <c r="D70" s="7"/>
      <c r="E70" s="7"/>
      <c r="F70" s="7"/>
      <c r="I70" s="7"/>
      <c r="J70" s="7"/>
      <c r="K70" s="7"/>
      <c r="Q70" s="7"/>
      <c r="R70" s="7"/>
      <c r="S70" s="7"/>
    </row>
    <row r="71" spans="4:19" x14ac:dyDescent="0.2">
      <c r="D71" s="7"/>
      <c r="E71" s="7"/>
      <c r="F71" s="7"/>
      <c r="I71" s="7"/>
      <c r="J71" s="7"/>
      <c r="K71" s="7"/>
      <c r="Q71" s="7"/>
      <c r="R71" s="7"/>
      <c r="S71" s="7"/>
    </row>
    <row r="72" spans="4:19" x14ac:dyDescent="0.2">
      <c r="D72" s="7"/>
      <c r="E72" s="7"/>
      <c r="F72" s="7"/>
      <c r="I72" s="7"/>
      <c r="J72" s="7"/>
      <c r="K72" s="7"/>
      <c r="Q72" s="7"/>
      <c r="R72" s="7"/>
      <c r="S72" s="7"/>
    </row>
    <row r="73" spans="4:19" x14ac:dyDescent="0.2">
      <c r="D73" s="7"/>
      <c r="E73" s="7"/>
      <c r="F73" s="7"/>
      <c r="I73" s="7"/>
      <c r="J73" s="7"/>
      <c r="K73" s="7"/>
      <c r="Q73" s="7"/>
      <c r="R73" s="7"/>
      <c r="S73" s="7"/>
    </row>
    <row r="74" spans="4:19" x14ac:dyDescent="0.2">
      <c r="D74" s="7"/>
      <c r="E74" s="7"/>
      <c r="F74" s="7"/>
      <c r="I74" s="7"/>
      <c r="J74" s="7"/>
      <c r="K74" s="7"/>
      <c r="Q74" s="7"/>
      <c r="R74" s="7"/>
      <c r="S74" s="7"/>
    </row>
    <row r="75" spans="4:19" x14ac:dyDescent="0.2">
      <c r="D75" s="7"/>
      <c r="E75" s="7"/>
      <c r="F75" s="7"/>
      <c r="I75" s="7"/>
      <c r="J75" s="7"/>
      <c r="K75" s="7"/>
      <c r="Q75" s="7"/>
      <c r="R75" s="7"/>
      <c r="S75" s="7"/>
    </row>
    <row r="76" spans="4:19" x14ac:dyDescent="0.2">
      <c r="D76" s="7"/>
      <c r="E76" s="7"/>
      <c r="F76" s="7"/>
      <c r="I76" s="7"/>
      <c r="J76" s="7"/>
      <c r="K76" s="7"/>
      <c r="Q76" s="7"/>
      <c r="R76" s="7"/>
      <c r="S76" s="7"/>
    </row>
    <row r="77" spans="4:19" x14ac:dyDescent="0.2">
      <c r="D77" s="7"/>
      <c r="E77" s="7"/>
      <c r="F77" s="7"/>
      <c r="I77" s="7"/>
      <c r="J77" s="7"/>
      <c r="K77" s="7"/>
      <c r="Q77" s="7"/>
      <c r="R77" s="7"/>
      <c r="S77" s="7"/>
    </row>
    <row r="78" spans="4:19" x14ac:dyDescent="0.2">
      <c r="D78" s="7"/>
      <c r="E78" s="7"/>
      <c r="F78" s="7"/>
      <c r="I78" s="7"/>
      <c r="J78" s="7"/>
      <c r="K78" s="7"/>
      <c r="Q78" s="7"/>
      <c r="R78" s="7"/>
      <c r="S78" s="7"/>
    </row>
    <row r="79" spans="4:19" x14ac:dyDescent="0.2">
      <c r="D79" s="7"/>
      <c r="E79" s="7"/>
      <c r="F79" s="7"/>
      <c r="I79" s="7"/>
      <c r="J79" s="7"/>
      <c r="K79" s="7"/>
      <c r="Q79" s="7"/>
      <c r="R79" s="7"/>
      <c r="S79" s="7"/>
    </row>
    <row r="80" spans="4:19" x14ac:dyDescent="0.2">
      <c r="D80" s="7"/>
      <c r="E80" s="7"/>
      <c r="F80" s="7"/>
      <c r="I80" s="7"/>
      <c r="J80" s="7"/>
      <c r="K80" s="7"/>
      <c r="Q80" s="7"/>
      <c r="R80" s="7"/>
      <c r="S80" s="7"/>
    </row>
    <row r="81" spans="4:19" x14ac:dyDescent="0.2">
      <c r="D81" s="7"/>
      <c r="E81" s="7"/>
      <c r="F81" s="7"/>
      <c r="I81" s="7"/>
      <c r="J81" s="7"/>
      <c r="K81" s="7"/>
      <c r="Q81" s="7"/>
      <c r="R81" s="7"/>
      <c r="S81" s="7"/>
    </row>
    <row r="82" spans="4:19" x14ac:dyDescent="0.2">
      <c r="D82" s="7"/>
      <c r="E82" s="7"/>
      <c r="F82" s="7"/>
      <c r="I82" s="7"/>
      <c r="J82" s="7"/>
      <c r="K82" s="7"/>
      <c r="Q82" s="7"/>
      <c r="R82" s="7"/>
      <c r="S82" s="7"/>
    </row>
    <row r="83" spans="4:19" x14ac:dyDescent="0.2">
      <c r="D83" s="7"/>
      <c r="E83" s="7"/>
      <c r="F83" s="7"/>
      <c r="I83" s="7"/>
      <c r="J83" s="7"/>
      <c r="K83" s="7"/>
      <c r="Q83" s="7"/>
      <c r="R83" s="7"/>
      <c r="S83" s="7"/>
    </row>
    <row r="84" spans="4:19" x14ac:dyDescent="0.2">
      <c r="D84" s="7"/>
      <c r="E84" s="7"/>
      <c r="F84" s="7"/>
      <c r="I84" s="7"/>
      <c r="J84" s="7"/>
      <c r="K84" s="7"/>
      <c r="Q84" s="7"/>
      <c r="R84" s="7"/>
      <c r="S84" s="7"/>
    </row>
    <row r="85" spans="4:19" x14ac:dyDescent="0.2">
      <c r="D85" s="7"/>
      <c r="E85" s="7"/>
      <c r="F85" s="7"/>
      <c r="I85" s="7"/>
      <c r="J85" s="7"/>
      <c r="K85" s="7"/>
      <c r="Q85" s="7"/>
      <c r="R85" s="7"/>
      <c r="S85" s="7"/>
    </row>
    <row r="86" spans="4:19" x14ac:dyDescent="0.2">
      <c r="D86" s="7"/>
      <c r="E86" s="7"/>
      <c r="F86" s="7"/>
      <c r="I86" s="7"/>
      <c r="J86" s="7"/>
      <c r="K86" s="7"/>
      <c r="Q86" s="7"/>
      <c r="R86" s="7"/>
      <c r="S86" s="7"/>
    </row>
    <row r="87" spans="4:19" x14ac:dyDescent="0.2">
      <c r="D87" s="7"/>
      <c r="E87" s="7"/>
      <c r="F87" s="7"/>
      <c r="I87" s="7"/>
      <c r="J87" s="7"/>
      <c r="K87" s="7"/>
      <c r="Q87" s="7"/>
      <c r="R87" s="7"/>
      <c r="S87" s="7"/>
    </row>
    <row r="88" spans="4:19" x14ac:dyDescent="0.2">
      <c r="D88" s="7"/>
      <c r="E88" s="7"/>
      <c r="F88" s="7"/>
      <c r="I88" s="7"/>
      <c r="J88" s="7"/>
      <c r="K88" s="7"/>
      <c r="Q88" s="7"/>
      <c r="R88" s="7"/>
      <c r="S88" s="7"/>
    </row>
    <row r="89" spans="4:19" x14ac:dyDescent="0.2">
      <c r="D89" s="7"/>
      <c r="E89" s="7"/>
      <c r="F89" s="7"/>
      <c r="I89" s="7"/>
      <c r="J89" s="7"/>
      <c r="K89" s="7"/>
      <c r="Q89" s="7"/>
      <c r="R89" s="7"/>
      <c r="S89" s="7"/>
    </row>
    <row r="90" spans="4:19" x14ac:dyDescent="0.2">
      <c r="D90" s="7"/>
      <c r="E90" s="7"/>
      <c r="F90" s="7"/>
      <c r="I90" s="7"/>
      <c r="J90" s="7"/>
      <c r="K90" s="7"/>
      <c r="Q90" s="7"/>
      <c r="R90" s="7"/>
      <c r="S90" s="7"/>
    </row>
    <row r="91" spans="4:19" x14ac:dyDescent="0.2">
      <c r="D91" s="7"/>
      <c r="E91" s="7"/>
      <c r="F91" s="7"/>
      <c r="I91" s="7"/>
      <c r="J91" s="7"/>
      <c r="K91" s="7"/>
      <c r="Q91" s="7"/>
      <c r="R91" s="7"/>
      <c r="S91" s="7"/>
    </row>
    <row r="92" spans="4:19" x14ac:dyDescent="0.2">
      <c r="D92" s="7"/>
      <c r="E92" s="7"/>
      <c r="F92" s="7"/>
      <c r="I92" s="7"/>
      <c r="J92" s="7"/>
      <c r="K92" s="7"/>
      <c r="Q92" s="7"/>
      <c r="R92" s="7"/>
      <c r="S92" s="7"/>
    </row>
    <row r="93" spans="4:19" x14ac:dyDescent="0.2">
      <c r="D93" s="7"/>
      <c r="E93" s="7"/>
      <c r="F93" s="7"/>
      <c r="I93" s="7"/>
      <c r="J93" s="7"/>
      <c r="K93" s="7"/>
      <c r="Q93" s="7"/>
      <c r="R93" s="7"/>
      <c r="S93" s="7"/>
    </row>
    <row r="94" spans="4:19" x14ac:dyDescent="0.2">
      <c r="D94" s="7"/>
      <c r="E94" s="7"/>
      <c r="F94" s="7"/>
      <c r="I94" s="7"/>
      <c r="J94" s="7"/>
      <c r="K94" s="7"/>
      <c r="Q94" s="7"/>
      <c r="R94" s="7"/>
      <c r="S94" s="7"/>
    </row>
    <row r="95" spans="4:19" x14ac:dyDescent="0.2">
      <c r="D95" s="7"/>
      <c r="E95" s="7"/>
      <c r="F95" s="7"/>
      <c r="I95" s="7"/>
      <c r="J95" s="7"/>
      <c r="K95" s="7"/>
      <c r="Q95" s="7"/>
      <c r="R95" s="7"/>
      <c r="S95" s="7"/>
    </row>
    <row r="96" spans="4:19" x14ac:dyDescent="0.2">
      <c r="D96" s="7"/>
      <c r="E96" s="7"/>
      <c r="F96" s="7"/>
      <c r="I96" s="7"/>
      <c r="J96" s="7"/>
      <c r="K96" s="7"/>
      <c r="Q96" s="7"/>
      <c r="R96" s="7"/>
      <c r="S96" s="7"/>
    </row>
    <row r="97" spans="4:19" x14ac:dyDescent="0.2">
      <c r="D97" s="7"/>
      <c r="E97" s="7"/>
      <c r="F97" s="7"/>
      <c r="I97" s="7"/>
      <c r="J97" s="7"/>
      <c r="K97" s="7"/>
      <c r="Q97" s="7"/>
      <c r="R97" s="7"/>
      <c r="S97" s="7"/>
    </row>
    <row r="98" spans="4:19" x14ac:dyDescent="0.2">
      <c r="D98" s="7"/>
      <c r="E98" s="7"/>
      <c r="F98" s="7"/>
      <c r="I98" s="7"/>
      <c r="J98" s="7"/>
      <c r="K98" s="7"/>
      <c r="Q98" s="7"/>
      <c r="R98" s="7"/>
      <c r="S98" s="7"/>
    </row>
    <row r="99" spans="4:19" x14ac:dyDescent="0.2">
      <c r="D99" s="7"/>
      <c r="E99" s="7"/>
      <c r="F99" s="7"/>
      <c r="I99" s="7"/>
      <c r="J99" s="7"/>
      <c r="K99" s="7"/>
      <c r="Q99" s="7"/>
      <c r="R99" s="7"/>
      <c r="S99" s="7"/>
    </row>
    <row r="100" spans="4:19" x14ac:dyDescent="0.2">
      <c r="D100" s="7"/>
      <c r="E100" s="7"/>
      <c r="F100" s="7"/>
      <c r="I100" s="7"/>
      <c r="J100" s="7"/>
      <c r="K100" s="7"/>
      <c r="Q100" s="7"/>
      <c r="R100" s="7"/>
      <c r="S100" s="7"/>
    </row>
    <row r="101" spans="4:19" x14ac:dyDescent="0.2">
      <c r="D101" s="7"/>
      <c r="E101" s="7"/>
      <c r="F101" s="7"/>
      <c r="I101" s="7"/>
      <c r="J101" s="7"/>
      <c r="K101" s="7"/>
      <c r="Q101" s="7"/>
      <c r="R101" s="7"/>
      <c r="S101" s="7"/>
    </row>
    <row r="102" spans="4:19" x14ac:dyDescent="0.2">
      <c r="D102" s="7"/>
      <c r="E102" s="7"/>
      <c r="F102" s="7"/>
      <c r="I102" s="7"/>
      <c r="J102" s="7"/>
      <c r="K102" s="7"/>
      <c r="Q102" s="7"/>
      <c r="R102" s="7"/>
      <c r="S102" s="7"/>
    </row>
    <row r="103" spans="4:19" x14ac:dyDescent="0.2">
      <c r="D103" s="7"/>
      <c r="E103" s="7"/>
      <c r="F103" s="7"/>
      <c r="I103" s="7"/>
      <c r="J103" s="7"/>
      <c r="K103" s="7"/>
      <c r="Q103" s="7"/>
      <c r="R103" s="7"/>
      <c r="S103" s="7"/>
    </row>
    <row r="104" spans="4:19" x14ac:dyDescent="0.2">
      <c r="D104" s="7"/>
      <c r="E104" s="7"/>
      <c r="F104" s="7"/>
      <c r="I104" s="7"/>
      <c r="J104" s="7"/>
      <c r="K104" s="7"/>
      <c r="Q104" s="7"/>
      <c r="R104" s="7"/>
      <c r="S104" s="7"/>
    </row>
    <row r="105" spans="4:19" x14ac:dyDescent="0.2">
      <c r="D105" s="7"/>
      <c r="E105" s="7"/>
      <c r="F105" s="7"/>
      <c r="I105" s="7"/>
      <c r="J105" s="7"/>
      <c r="K105" s="7"/>
      <c r="Q105" s="7"/>
      <c r="R105" s="7"/>
      <c r="S105" s="7"/>
    </row>
    <row r="106" spans="4:19" x14ac:dyDescent="0.2">
      <c r="D106" s="7"/>
      <c r="E106" s="7"/>
      <c r="F106" s="7"/>
      <c r="I106" s="7"/>
      <c r="J106" s="7"/>
      <c r="K106" s="7"/>
      <c r="Q106" s="7"/>
      <c r="R106" s="7"/>
      <c r="S106" s="7"/>
    </row>
    <row r="107" spans="4:19" x14ac:dyDescent="0.2">
      <c r="D107" s="7"/>
      <c r="E107" s="7"/>
      <c r="F107" s="7"/>
      <c r="I107" s="7"/>
      <c r="J107" s="7"/>
      <c r="K107" s="7"/>
      <c r="Q107" s="7"/>
      <c r="R107" s="7"/>
      <c r="S107" s="7"/>
    </row>
    <row r="108" spans="4:19" x14ac:dyDescent="0.2">
      <c r="D108" s="7"/>
      <c r="E108" s="7"/>
      <c r="F108" s="7"/>
      <c r="I108" s="7"/>
      <c r="J108" s="7"/>
      <c r="K108" s="7"/>
      <c r="Q108" s="7"/>
      <c r="R108" s="7"/>
      <c r="S108" s="7"/>
    </row>
    <row r="109" spans="4:19" x14ac:dyDescent="0.2">
      <c r="D109" s="7"/>
      <c r="E109" s="7"/>
      <c r="F109" s="7"/>
      <c r="I109" s="7"/>
      <c r="J109" s="7"/>
      <c r="K109" s="7"/>
      <c r="Q109" s="7"/>
      <c r="R109" s="7"/>
      <c r="S109" s="7"/>
    </row>
    <row r="110" spans="4:19" x14ac:dyDescent="0.2">
      <c r="D110" s="7"/>
      <c r="E110" s="7"/>
      <c r="F110" s="7"/>
      <c r="I110" s="7"/>
      <c r="J110" s="7"/>
      <c r="K110" s="7"/>
      <c r="Q110" s="7"/>
      <c r="R110" s="7"/>
      <c r="S110" s="7"/>
    </row>
    <row r="111" spans="4:19" x14ac:dyDescent="0.2">
      <c r="D111" s="7"/>
      <c r="E111" s="7"/>
      <c r="F111" s="7"/>
      <c r="I111" s="7"/>
      <c r="J111" s="7"/>
      <c r="K111" s="7"/>
      <c r="Q111" s="7"/>
      <c r="R111" s="7"/>
      <c r="S111" s="7"/>
    </row>
    <row r="112" spans="4:19" x14ac:dyDescent="0.2">
      <c r="D112" s="7"/>
      <c r="E112" s="7"/>
      <c r="F112" s="7"/>
      <c r="I112" s="7"/>
      <c r="J112" s="7"/>
      <c r="K112" s="7"/>
      <c r="Q112" s="7"/>
      <c r="R112" s="7"/>
      <c r="S112" s="7"/>
    </row>
    <row r="113" spans="4:19" x14ac:dyDescent="0.2">
      <c r="D113" s="7"/>
      <c r="E113" s="7"/>
      <c r="F113" s="7"/>
      <c r="I113" s="7"/>
      <c r="J113" s="7"/>
      <c r="K113" s="7"/>
      <c r="Q113" s="7"/>
      <c r="R113" s="7"/>
      <c r="S113" s="7"/>
    </row>
    <row r="114" spans="4:19" x14ac:dyDescent="0.2">
      <c r="E114" s="7"/>
      <c r="F114" s="7"/>
      <c r="J114" s="7"/>
      <c r="K114" s="7"/>
      <c r="R114" s="7"/>
      <c r="S114" s="7"/>
    </row>
    <row r="115" spans="4:19" x14ac:dyDescent="0.2">
      <c r="E115" s="7"/>
      <c r="F115" s="7"/>
      <c r="J115" s="7"/>
      <c r="K115" s="7"/>
      <c r="R115" s="7"/>
      <c r="S115" s="7"/>
    </row>
    <row r="116" spans="4:19" x14ac:dyDescent="0.2">
      <c r="E116" s="7"/>
      <c r="F116" s="7"/>
      <c r="J116" s="7"/>
      <c r="K116" s="7"/>
      <c r="R116" s="7"/>
      <c r="S116" s="7"/>
    </row>
    <row r="117" spans="4:19" x14ac:dyDescent="0.2">
      <c r="E117" s="7"/>
      <c r="F117" s="7"/>
      <c r="J117" s="7"/>
      <c r="K117" s="7"/>
      <c r="R117" s="7"/>
      <c r="S117" s="7"/>
    </row>
    <row r="118" spans="4:19" x14ac:dyDescent="0.2">
      <c r="E118" s="7"/>
      <c r="F118" s="7"/>
      <c r="J118" s="7"/>
      <c r="K118" s="7"/>
      <c r="R118" s="7"/>
      <c r="S118" s="7"/>
    </row>
    <row r="119" spans="4:19" x14ac:dyDescent="0.2">
      <c r="E119" s="7"/>
      <c r="F119" s="7"/>
      <c r="J119" s="7"/>
      <c r="K119" s="7"/>
      <c r="R119" s="7"/>
      <c r="S119" s="7"/>
    </row>
    <row r="120" spans="4:19" x14ac:dyDescent="0.2">
      <c r="E120" s="7"/>
      <c r="F120" s="7"/>
      <c r="J120" s="7"/>
      <c r="K120" s="7"/>
      <c r="R120" s="7"/>
      <c r="S120" s="7"/>
    </row>
    <row r="121" spans="4:19" x14ac:dyDescent="0.2">
      <c r="E121" s="7"/>
      <c r="F121" s="7"/>
      <c r="J121" s="7"/>
      <c r="K121" s="7"/>
      <c r="R121" s="7"/>
      <c r="S121" s="7"/>
    </row>
    <row r="122" spans="4:19" x14ac:dyDescent="0.2">
      <c r="E122" s="7"/>
      <c r="F122" s="7"/>
      <c r="J122" s="7"/>
      <c r="K122" s="7"/>
      <c r="R122" s="7"/>
      <c r="S122" s="7"/>
    </row>
    <row r="123" spans="4:19" x14ac:dyDescent="0.2">
      <c r="E123" s="7"/>
      <c r="F123" s="7"/>
      <c r="J123" s="7"/>
      <c r="K123" s="7"/>
      <c r="R123" s="7"/>
      <c r="S123" s="7"/>
    </row>
    <row r="124" spans="4:19" x14ac:dyDescent="0.2">
      <c r="E124" s="7"/>
      <c r="F124" s="7"/>
      <c r="J124" s="7"/>
      <c r="K124" s="7"/>
      <c r="R124" s="7"/>
      <c r="S124" s="7"/>
    </row>
    <row r="125" spans="4:19" x14ac:dyDescent="0.2">
      <c r="E125" s="7"/>
      <c r="F125" s="7"/>
      <c r="J125" s="7"/>
      <c r="K125" s="7"/>
      <c r="R125" s="7"/>
      <c r="S125" s="7"/>
    </row>
    <row r="126" spans="4:19" x14ac:dyDescent="0.2">
      <c r="E126" s="7"/>
      <c r="F126" s="7"/>
      <c r="J126" s="7"/>
      <c r="K126" s="7"/>
      <c r="R126" s="7"/>
      <c r="S126" s="7"/>
    </row>
    <row r="127" spans="4:19" x14ac:dyDescent="0.2">
      <c r="E127" s="7"/>
      <c r="F127" s="7"/>
      <c r="J127" s="7"/>
      <c r="K127" s="7"/>
      <c r="R127" s="7"/>
      <c r="S127" s="7"/>
    </row>
    <row r="128" spans="4:19" x14ac:dyDescent="0.2">
      <c r="E128" s="7"/>
      <c r="F128" s="7"/>
      <c r="J128" s="7"/>
      <c r="K128" s="7"/>
      <c r="R128" s="7"/>
      <c r="S128" s="7"/>
    </row>
    <row r="129" spans="5:19" x14ac:dyDescent="0.2">
      <c r="E129" s="7"/>
      <c r="F129" s="7"/>
      <c r="J129" s="7"/>
      <c r="K129" s="7"/>
      <c r="R129" s="7"/>
      <c r="S129" s="7"/>
    </row>
    <row r="130" spans="5:19" x14ac:dyDescent="0.2">
      <c r="E130" s="7"/>
      <c r="F130" s="7"/>
      <c r="J130" s="7"/>
      <c r="K130" s="7"/>
      <c r="R130" s="7"/>
      <c r="S130" s="7"/>
    </row>
    <row r="131" spans="5:19" x14ac:dyDescent="0.2">
      <c r="E131" s="7"/>
      <c r="F131" s="7"/>
      <c r="J131" s="7"/>
      <c r="K131" s="7"/>
      <c r="R131" s="7"/>
      <c r="S131" s="7"/>
    </row>
    <row r="132" spans="5:19" x14ac:dyDescent="0.2">
      <c r="E132" s="7"/>
      <c r="F132" s="7"/>
      <c r="J132" s="7"/>
      <c r="K132" s="7"/>
      <c r="R132" s="7"/>
      <c r="S132" s="7"/>
    </row>
    <row r="133" spans="5:19" x14ac:dyDescent="0.2">
      <c r="E133" s="7"/>
      <c r="F133" s="7"/>
      <c r="J133" s="7"/>
      <c r="K133" s="7"/>
      <c r="R133" s="7"/>
      <c r="S133" s="7"/>
    </row>
    <row r="134" spans="5:19" x14ac:dyDescent="0.2">
      <c r="E134" s="7"/>
      <c r="F134" s="7"/>
      <c r="J134" s="7"/>
      <c r="K134" s="7"/>
      <c r="R134" s="7"/>
      <c r="S134" s="7"/>
    </row>
    <row r="135" spans="5:19" x14ac:dyDescent="0.2">
      <c r="E135" s="7"/>
      <c r="F135" s="7"/>
      <c r="J135" s="7"/>
      <c r="K135" s="7"/>
      <c r="R135" s="7"/>
      <c r="S135" s="7"/>
    </row>
    <row r="136" spans="5:19" x14ac:dyDescent="0.2">
      <c r="E136" s="7"/>
      <c r="F136" s="7"/>
      <c r="J136" s="7"/>
      <c r="K136" s="7"/>
      <c r="R136" s="7"/>
      <c r="S136" s="7"/>
    </row>
    <row r="137" spans="5:19" x14ac:dyDescent="0.2">
      <c r="E137" s="7"/>
      <c r="F137" s="7"/>
      <c r="J137" s="7"/>
      <c r="K137" s="7"/>
      <c r="R137" s="7"/>
      <c r="S137" s="7"/>
    </row>
    <row r="138" spans="5:19" x14ac:dyDescent="0.2">
      <c r="E138" s="7"/>
      <c r="F138" s="7"/>
      <c r="J138" s="7"/>
      <c r="K138" s="7"/>
      <c r="R138" s="7"/>
      <c r="S138" s="7"/>
    </row>
    <row r="139" spans="5:19" x14ac:dyDescent="0.2">
      <c r="E139" s="7"/>
      <c r="F139" s="7"/>
      <c r="J139" s="7"/>
      <c r="K139" s="7"/>
      <c r="R139" s="7"/>
      <c r="S139" s="7"/>
    </row>
    <row r="140" spans="5:19" x14ac:dyDescent="0.2">
      <c r="E140" s="7"/>
      <c r="F140" s="7"/>
      <c r="J140" s="7"/>
      <c r="K140" s="7"/>
      <c r="R140" s="7"/>
      <c r="S140" s="7"/>
    </row>
    <row r="141" spans="5:19" x14ac:dyDescent="0.2">
      <c r="E141" s="7"/>
      <c r="F141" s="7"/>
      <c r="J141" s="7"/>
      <c r="K141" s="7"/>
      <c r="R141" s="7"/>
      <c r="S141" s="7"/>
    </row>
    <row r="142" spans="5:19" x14ac:dyDescent="0.2">
      <c r="E142" s="7"/>
      <c r="F142" s="7"/>
      <c r="J142" s="7"/>
      <c r="K142" s="7"/>
      <c r="R142" s="7"/>
      <c r="S142" s="7"/>
    </row>
    <row r="143" spans="5:19" x14ac:dyDescent="0.2">
      <c r="E143" s="7"/>
      <c r="F143" s="7"/>
      <c r="J143" s="7"/>
      <c r="K143" s="7"/>
      <c r="R143" s="7"/>
      <c r="S143" s="7"/>
    </row>
    <row r="144" spans="5:19" x14ac:dyDescent="0.2">
      <c r="E144" s="7"/>
      <c r="F144" s="7"/>
      <c r="J144" s="7"/>
      <c r="K144" s="7"/>
      <c r="R144" s="7"/>
      <c r="S144" s="7"/>
    </row>
    <row r="145" spans="5:19" x14ac:dyDescent="0.2">
      <c r="E145" s="7"/>
      <c r="F145" s="7"/>
      <c r="J145" s="7"/>
      <c r="K145" s="7"/>
      <c r="R145" s="7"/>
      <c r="S145" s="7"/>
    </row>
    <row r="146" spans="5:19" x14ac:dyDescent="0.2">
      <c r="E146" s="7"/>
      <c r="F146" s="7"/>
      <c r="J146" s="7"/>
      <c r="K146" s="7"/>
      <c r="R146" s="7"/>
      <c r="S146" s="7"/>
    </row>
    <row r="147" spans="5:19" x14ac:dyDescent="0.2">
      <c r="E147" s="7"/>
      <c r="F147" s="7"/>
      <c r="J147" s="7"/>
      <c r="K147" s="7"/>
      <c r="R147" s="7"/>
      <c r="S147" s="7"/>
    </row>
    <row r="148" spans="5:19" x14ac:dyDescent="0.2">
      <c r="E148" s="7"/>
      <c r="F148" s="7"/>
      <c r="J148" s="7"/>
      <c r="K148" s="7"/>
      <c r="R148" s="7"/>
      <c r="S148" s="7"/>
    </row>
    <row r="149" spans="5:19" x14ac:dyDescent="0.2">
      <c r="E149" s="7"/>
      <c r="F149" s="7"/>
      <c r="J149" s="7"/>
      <c r="K149" s="7"/>
      <c r="R149" s="7"/>
      <c r="S149" s="7"/>
    </row>
    <row r="150" spans="5:19" x14ac:dyDescent="0.2">
      <c r="E150" s="7"/>
      <c r="F150" s="7"/>
      <c r="J150" s="7"/>
      <c r="K150" s="7"/>
      <c r="R150" s="7"/>
      <c r="S150" s="7"/>
    </row>
    <row r="151" spans="5:19" x14ac:dyDescent="0.2">
      <c r="E151" s="7"/>
      <c r="F151" s="7"/>
      <c r="J151" s="7"/>
      <c r="K151" s="7"/>
      <c r="R151" s="7"/>
      <c r="S151" s="7"/>
    </row>
    <row r="152" spans="5:19" x14ac:dyDescent="0.2">
      <c r="E152" s="7"/>
      <c r="F152" s="7"/>
      <c r="J152" s="7"/>
      <c r="K152" s="7"/>
      <c r="R152" s="7"/>
      <c r="S152" s="7"/>
    </row>
    <row r="153" spans="5:19" x14ac:dyDescent="0.2">
      <c r="E153" s="7"/>
      <c r="F153" s="7"/>
      <c r="J153" s="7"/>
      <c r="K153" s="7"/>
      <c r="R153" s="7"/>
      <c r="S153" s="7"/>
    </row>
    <row r="154" spans="5:19" x14ac:dyDescent="0.2">
      <c r="E154" s="7"/>
      <c r="F154" s="7"/>
      <c r="J154" s="7"/>
      <c r="K154" s="7"/>
      <c r="R154" s="7"/>
      <c r="S154" s="7"/>
    </row>
    <row r="155" spans="5:19" x14ac:dyDescent="0.2">
      <c r="E155" s="7"/>
      <c r="F155" s="7"/>
      <c r="J155" s="7"/>
      <c r="K155" s="7"/>
      <c r="R155" s="7"/>
      <c r="S155" s="7"/>
    </row>
    <row r="156" spans="5:19" x14ac:dyDescent="0.2">
      <c r="E156" s="7"/>
      <c r="F156" s="7"/>
      <c r="J156" s="7"/>
      <c r="K156" s="7"/>
      <c r="R156" s="7"/>
      <c r="S156" s="7"/>
    </row>
    <row r="157" spans="5:19" x14ac:dyDescent="0.2">
      <c r="E157" s="7"/>
      <c r="F157" s="7"/>
      <c r="J157" s="7"/>
      <c r="K157" s="7"/>
      <c r="R157" s="7"/>
      <c r="S157" s="7"/>
    </row>
    <row r="158" spans="5:19" x14ac:dyDescent="0.2">
      <c r="E158" s="7"/>
      <c r="F158" s="7"/>
      <c r="J158" s="7"/>
      <c r="K158" s="7"/>
      <c r="R158" s="7"/>
      <c r="S158" s="7"/>
    </row>
    <row r="159" spans="5:19" x14ac:dyDescent="0.2">
      <c r="E159" s="7"/>
      <c r="F159" s="7"/>
      <c r="J159" s="7"/>
      <c r="K159" s="7"/>
      <c r="R159" s="7"/>
      <c r="S159" s="7"/>
    </row>
    <row r="160" spans="5:19" x14ac:dyDescent="0.2">
      <c r="E160" s="7"/>
      <c r="F160" s="7"/>
      <c r="J160" s="7"/>
      <c r="K160" s="7"/>
      <c r="R160" s="7"/>
      <c r="S160" s="7"/>
    </row>
    <row r="161" spans="5:19" x14ac:dyDescent="0.2">
      <c r="E161" s="7"/>
      <c r="F161" s="7"/>
      <c r="J161" s="7"/>
      <c r="K161" s="7"/>
      <c r="R161" s="7"/>
      <c r="S161" s="7"/>
    </row>
    <row r="162" spans="5:19" x14ac:dyDescent="0.2">
      <c r="E162" s="7"/>
      <c r="F162" s="7"/>
      <c r="J162" s="7"/>
      <c r="K162" s="7"/>
      <c r="R162" s="7"/>
      <c r="S162" s="7"/>
    </row>
    <row r="163" spans="5:19" x14ac:dyDescent="0.2">
      <c r="E163" s="7"/>
      <c r="F163" s="7"/>
      <c r="J163" s="7"/>
      <c r="K163" s="7"/>
      <c r="R163" s="7"/>
      <c r="S163" s="7"/>
    </row>
    <row r="164" spans="5:19" x14ac:dyDescent="0.2">
      <c r="E164" s="7"/>
      <c r="F164" s="7"/>
      <c r="J164" s="7"/>
      <c r="K164" s="7"/>
      <c r="R164" s="7"/>
      <c r="S164" s="7"/>
    </row>
    <row r="165" spans="5:19" x14ac:dyDescent="0.2">
      <c r="E165" s="7"/>
      <c r="F165" s="7"/>
      <c r="J165" s="7"/>
      <c r="K165" s="7"/>
      <c r="R165" s="7"/>
      <c r="S165" s="7"/>
    </row>
    <row r="166" spans="5:19" x14ac:dyDescent="0.2">
      <c r="E166" s="7"/>
      <c r="F166" s="7"/>
      <c r="J166" s="7"/>
      <c r="K166" s="7"/>
      <c r="R166" s="7"/>
      <c r="S166" s="7"/>
    </row>
    <row r="167" spans="5:19" x14ac:dyDescent="0.2">
      <c r="E167" s="7"/>
      <c r="F167" s="7"/>
      <c r="J167" s="7"/>
      <c r="K167" s="7"/>
      <c r="R167" s="7"/>
      <c r="S167" s="7"/>
    </row>
    <row r="168" spans="5:19" x14ac:dyDescent="0.2">
      <c r="E168" s="7"/>
      <c r="F168" s="7"/>
      <c r="J168" s="7"/>
      <c r="K168" s="7"/>
      <c r="R168" s="7"/>
      <c r="S168" s="7"/>
    </row>
    <row r="169" spans="5:19" x14ac:dyDescent="0.2">
      <c r="E169" s="7"/>
      <c r="F169" s="7"/>
      <c r="J169" s="7"/>
      <c r="K169" s="7"/>
      <c r="R169" s="7"/>
      <c r="S169" s="7"/>
    </row>
    <row r="170" spans="5:19" x14ac:dyDescent="0.2">
      <c r="E170" s="7"/>
      <c r="F170" s="7"/>
      <c r="J170" s="7"/>
      <c r="K170" s="7"/>
      <c r="R170" s="7"/>
      <c r="S170" s="7"/>
    </row>
    <row r="171" spans="5:19" x14ac:dyDescent="0.2">
      <c r="E171" s="7"/>
      <c r="F171" s="7"/>
      <c r="J171" s="7"/>
      <c r="K171" s="7"/>
      <c r="R171" s="7"/>
      <c r="S171" s="7"/>
    </row>
    <row r="172" spans="5:19" x14ac:dyDescent="0.2">
      <c r="E172" s="7"/>
      <c r="F172" s="7"/>
      <c r="J172" s="7"/>
      <c r="K172" s="7"/>
      <c r="R172" s="7"/>
      <c r="S172" s="7"/>
    </row>
    <row r="173" spans="5:19" x14ac:dyDescent="0.2">
      <c r="E173" s="7"/>
      <c r="F173" s="7"/>
      <c r="J173" s="7"/>
      <c r="K173" s="7"/>
      <c r="R173" s="7"/>
      <c r="S173" s="7"/>
    </row>
    <row r="174" spans="5:19" x14ac:dyDescent="0.2">
      <c r="E174" s="7"/>
      <c r="F174" s="7"/>
      <c r="J174" s="7"/>
      <c r="K174" s="7"/>
      <c r="R174" s="7"/>
      <c r="S174" s="7"/>
    </row>
    <row r="175" spans="5:19" x14ac:dyDescent="0.2">
      <c r="E175" s="7"/>
      <c r="F175" s="7"/>
      <c r="J175" s="7"/>
      <c r="K175" s="7"/>
      <c r="R175" s="7"/>
      <c r="S175" s="7"/>
    </row>
    <row r="176" spans="5:19" x14ac:dyDescent="0.2">
      <c r="E176" s="7"/>
      <c r="F176" s="7"/>
      <c r="J176" s="7"/>
      <c r="K176" s="7"/>
      <c r="R176" s="7"/>
      <c r="S176" s="7"/>
    </row>
    <row r="177" spans="5:19" x14ac:dyDescent="0.2">
      <c r="E177" s="7"/>
      <c r="F177" s="7"/>
      <c r="J177" s="7"/>
      <c r="K177" s="7"/>
      <c r="R177" s="7"/>
      <c r="S177" s="7"/>
    </row>
    <row r="178" spans="5:19" x14ac:dyDescent="0.2">
      <c r="E178" s="7"/>
      <c r="F178" s="7"/>
      <c r="J178" s="7"/>
      <c r="K178" s="7"/>
      <c r="R178" s="7"/>
      <c r="S178" s="7"/>
    </row>
    <row r="179" spans="5:19" x14ac:dyDescent="0.2">
      <c r="E179" s="7"/>
      <c r="F179" s="7"/>
      <c r="J179" s="7"/>
      <c r="K179" s="7"/>
      <c r="R179" s="7"/>
      <c r="S179" s="7"/>
    </row>
    <row r="180" spans="5:19" x14ac:dyDescent="0.2">
      <c r="E180" s="7"/>
      <c r="F180" s="7"/>
      <c r="J180" s="7"/>
      <c r="K180" s="7"/>
      <c r="R180" s="7"/>
      <c r="S180" s="7"/>
    </row>
    <row r="181" spans="5:19" x14ac:dyDescent="0.2">
      <c r="E181" s="7"/>
      <c r="F181" s="7"/>
      <c r="J181" s="7"/>
      <c r="K181" s="7"/>
      <c r="R181" s="7"/>
      <c r="S181" s="7"/>
    </row>
    <row r="182" spans="5:19" x14ac:dyDescent="0.2">
      <c r="E182" s="7"/>
      <c r="F182" s="7"/>
      <c r="J182" s="7"/>
      <c r="K182" s="7"/>
      <c r="R182" s="7"/>
      <c r="S182" s="7"/>
    </row>
    <row r="183" spans="5:19" x14ac:dyDescent="0.2">
      <c r="E183" s="7"/>
      <c r="F183" s="7"/>
      <c r="J183" s="7"/>
      <c r="K183" s="7"/>
      <c r="R183" s="7"/>
      <c r="S183" s="7"/>
    </row>
    <row r="184" spans="5:19" x14ac:dyDescent="0.2">
      <c r="E184" s="7"/>
      <c r="F184" s="7"/>
      <c r="J184" s="7"/>
      <c r="K184" s="7"/>
      <c r="R184" s="7"/>
      <c r="S184" s="7"/>
    </row>
    <row r="185" spans="5:19" x14ac:dyDescent="0.2">
      <c r="E185" s="7"/>
      <c r="F185" s="7"/>
      <c r="J185" s="7"/>
      <c r="K185" s="7"/>
      <c r="R185" s="7"/>
      <c r="S185" s="7"/>
    </row>
    <row r="186" spans="5:19" x14ac:dyDescent="0.2">
      <c r="E186" s="7"/>
      <c r="F186" s="7"/>
      <c r="J186" s="7"/>
      <c r="K186" s="7"/>
      <c r="R186" s="7"/>
      <c r="S186" s="7"/>
    </row>
    <row r="187" spans="5:19" x14ac:dyDescent="0.2">
      <c r="E187" s="7"/>
      <c r="F187" s="7"/>
      <c r="J187" s="7"/>
      <c r="K187" s="7"/>
      <c r="R187" s="7"/>
      <c r="S187" s="7"/>
    </row>
    <row r="188" spans="5:19" x14ac:dyDescent="0.2">
      <c r="E188" s="7"/>
      <c r="F188" s="7"/>
      <c r="J188" s="7"/>
      <c r="K188" s="7"/>
      <c r="R188" s="7"/>
      <c r="S188" s="7"/>
    </row>
    <row r="189" spans="5:19" x14ac:dyDescent="0.2">
      <c r="E189" s="7"/>
      <c r="F189" s="7"/>
      <c r="J189" s="7"/>
      <c r="K189" s="7"/>
      <c r="R189" s="7"/>
      <c r="S189" s="7"/>
    </row>
    <row r="190" spans="5:19" x14ac:dyDescent="0.2">
      <c r="E190" s="7"/>
      <c r="F190" s="7"/>
      <c r="J190" s="7"/>
      <c r="K190" s="7"/>
      <c r="R190" s="7"/>
      <c r="S190" s="7"/>
    </row>
    <row r="191" spans="5:19" x14ac:dyDescent="0.2">
      <c r="E191" s="7"/>
      <c r="F191" s="7"/>
      <c r="J191" s="7"/>
      <c r="K191" s="7"/>
      <c r="R191" s="7"/>
      <c r="S191" s="7"/>
    </row>
    <row r="192" spans="5:19" x14ac:dyDescent="0.2">
      <c r="E192" s="7"/>
      <c r="F192" s="7"/>
      <c r="J192" s="7"/>
      <c r="K192" s="7"/>
      <c r="R192" s="7"/>
      <c r="S192" s="7"/>
    </row>
    <row r="193" spans="5:19" x14ac:dyDescent="0.2">
      <c r="E193" s="7"/>
      <c r="F193" s="7"/>
      <c r="J193" s="7"/>
      <c r="K193" s="7"/>
      <c r="R193" s="7"/>
      <c r="S193" s="7"/>
    </row>
    <row r="194" spans="5:19" x14ac:dyDescent="0.2">
      <c r="E194" s="7"/>
      <c r="F194" s="7"/>
      <c r="J194" s="7"/>
      <c r="K194" s="7"/>
      <c r="R194" s="7"/>
      <c r="S194" s="7"/>
    </row>
    <row r="195" spans="5:19" x14ac:dyDescent="0.2">
      <c r="E195" s="7"/>
      <c r="F195" s="7"/>
      <c r="J195" s="7"/>
      <c r="K195" s="7"/>
      <c r="R195" s="7"/>
      <c r="S195" s="7"/>
    </row>
    <row r="196" spans="5:19" x14ac:dyDescent="0.2">
      <c r="E196" s="7"/>
      <c r="F196" s="7"/>
      <c r="J196" s="7"/>
      <c r="K196" s="7"/>
      <c r="R196" s="7"/>
      <c r="S196" s="7"/>
    </row>
    <row r="197" spans="5:19" x14ac:dyDescent="0.2">
      <c r="E197" s="7"/>
      <c r="F197" s="7"/>
      <c r="J197" s="7"/>
      <c r="K197" s="7"/>
      <c r="R197" s="7"/>
      <c r="S197" s="7"/>
    </row>
    <row r="198" spans="5:19" x14ac:dyDescent="0.2">
      <c r="E198" s="7"/>
      <c r="F198" s="7"/>
      <c r="J198" s="7"/>
      <c r="K198" s="7"/>
      <c r="R198" s="7"/>
      <c r="S198" s="7"/>
    </row>
    <row r="199" spans="5:19" x14ac:dyDescent="0.2">
      <c r="E199" s="7"/>
      <c r="F199" s="7"/>
      <c r="J199" s="7"/>
      <c r="K199" s="7"/>
      <c r="R199" s="7"/>
      <c r="S199" s="7"/>
    </row>
    <row r="200" spans="5:19" x14ac:dyDescent="0.2">
      <c r="E200" s="7"/>
      <c r="F200" s="7"/>
      <c r="J200" s="7"/>
      <c r="K200" s="7"/>
      <c r="R200" s="7"/>
      <c r="S200" s="7"/>
    </row>
    <row r="201" spans="5:19" x14ac:dyDescent="0.2">
      <c r="E201" s="7"/>
      <c r="F201" s="7"/>
      <c r="J201" s="7"/>
      <c r="K201" s="7"/>
      <c r="R201" s="7"/>
      <c r="S201" s="7"/>
    </row>
    <row r="202" spans="5:19" x14ac:dyDescent="0.2">
      <c r="E202" s="7"/>
      <c r="F202" s="7"/>
      <c r="J202" s="7"/>
      <c r="K202" s="7"/>
      <c r="R202" s="7"/>
      <c r="S202" s="7"/>
    </row>
    <row r="203" spans="5:19" x14ac:dyDescent="0.2">
      <c r="E203" s="7"/>
      <c r="F203" s="7"/>
      <c r="J203" s="7"/>
      <c r="K203" s="7"/>
      <c r="R203" s="7"/>
      <c r="S203" s="7"/>
    </row>
    <row r="204" spans="5:19" x14ac:dyDescent="0.2">
      <c r="E204" s="7"/>
      <c r="F204" s="7"/>
      <c r="J204" s="7"/>
      <c r="K204" s="7"/>
      <c r="R204" s="7"/>
      <c r="S204" s="7"/>
    </row>
    <row r="205" spans="5:19" x14ac:dyDescent="0.2">
      <c r="E205" s="7"/>
      <c r="F205" s="7"/>
      <c r="J205" s="7"/>
      <c r="K205" s="7"/>
      <c r="R205" s="7"/>
      <c r="S205" s="7"/>
    </row>
    <row r="206" spans="5:19" x14ac:dyDescent="0.2">
      <c r="E206" s="7"/>
      <c r="F206" s="7"/>
      <c r="J206" s="7"/>
      <c r="K206" s="7"/>
      <c r="R206" s="7"/>
      <c r="S206" s="7"/>
    </row>
    <row r="207" spans="5:19" x14ac:dyDescent="0.2">
      <c r="E207" s="7"/>
      <c r="F207" s="7"/>
      <c r="J207" s="7"/>
      <c r="K207" s="7"/>
      <c r="R207" s="7"/>
      <c r="S207" s="7"/>
    </row>
    <row r="208" spans="5:19" x14ac:dyDescent="0.2">
      <c r="E208" s="7"/>
      <c r="F208" s="7"/>
      <c r="J208" s="7"/>
      <c r="K208" s="7"/>
      <c r="R208" s="7"/>
      <c r="S208" s="7"/>
    </row>
    <row r="209" spans="5:19" x14ac:dyDescent="0.2">
      <c r="E209" s="7"/>
      <c r="F209" s="7"/>
      <c r="J209" s="7"/>
      <c r="K209" s="7"/>
      <c r="R209" s="7"/>
      <c r="S209" s="7"/>
    </row>
    <row r="210" spans="5:19" x14ac:dyDescent="0.2">
      <c r="E210" s="7"/>
      <c r="F210" s="7"/>
      <c r="J210" s="7"/>
      <c r="K210" s="7"/>
      <c r="R210" s="7"/>
      <c r="S210" s="7"/>
    </row>
    <row r="211" spans="5:19" x14ac:dyDescent="0.2">
      <c r="E211" s="7"/>
      <c r="F211" s="7"/>
      <c r="J211" s="7"/>
      <c r="K211" s="7"/>
      <c r="R211" s="7"/>
      <c r="S211" s="7"/>
    </row>
    <row r="212" spans="5:19" x14ac:dyDescent="0.2">
      <c r="E212" s="7"/>
      <c r="F212" s="7"/>
      <c r="J212" s="7"/>
      <c r="K212" s="7"/>
      <c r="R212" s="7"/>
      <c r="S212" s="7"/>
    </row>
    <row r="213" spans="5:19" x14ac:dyDescent="0.2">
      <c r="E213" s="7"/>
      <c r="F213" s="7"/>
      <c r="J213" s="7"/>
      <c r="K213" s="7"/>
      <c r="R213" s="7"/>
      <c r="S213" s="7"/>
    </row>
    <row r="214" spans="5:19" x14ac:dyDescent="0.2">
      <c r="E214" s="7"/>
      <c r="F214" s="7"/>
      <c r="J214" s="7"/>
      <c r="K214" s="7"/>
      <c r="R214" s="7"/>
      <c r="S214" s="7"/>
    </row>
    <row r="215" spans="5:19" x14ac:dyDescent="0.2">
      <c r="E215" s="7"/>
      <c r="F215" s="7"/>
      <c r="J215" s="7"/>
      <c r="K215" s="7"/>
      <c r="R215" s="7"/>
      <c r="S215" s="7"/>
    </row>
    <row r="216" spans="5:19" x14ac:dyDescent="0.2">
      <c r="E216" s="7"/>
      <c r="F216" s="7"/>
      <c r="J216" s="7"/>
      <c r="K216" s="7"/>
      <c r="R216" s="7"/>
      <c r="S216" s="7"/>
    </row>
    <row r="217" spans="5:19" x14ac:dyDescent="0.2">
      <c r="E217" s="7"/>
      <c r="F217" s="7"/>
      <c r="J217" s="7"/>
      <c r="K217" s="7"/>
      <c r="R217" s="7"/>
      <c r="S217" s="7"/>
    </row>
    <row r="218" spans="5:19" x14ac:dyDescent="0.2">
      <c r="E218" s="7"/>
      <c r="F218" s="7"/>
      <c r="J218" s="7"/>
      <c r="K218" s="7"/>
      <c r="R218" s="7"/>
      <c r="S218" s="7"/>
    </row>
    <row r="219" spans="5:19" x14ac:dyDescent="0.2">
      <c r="E219" s="7"/>
      <c r="F219" s="7"/>
      <c r="J219" s="7"/>
      <c r="K219" s="7"/>
      <c r="R219" s="7"/>
      <c r="S219" s="7"/>
    </row>
    <row r="220" spans="5:19" x14ac:dyDescent="0.2">
      <c r="E220" s="7"/>
      <c r="F220" s="7"/>
      <c r="J220" s="7"/>
      <c r="K220" s="7"/>
      <c r="R220" s="7"/>
      <c r="S220" s="7"/>
    </row>
    <row r="221" spans="5:19" x14ac:dyDescent="0.2">
      <c r="E221" s="7"/>
      <c r="F221" s="7"/>
      <c r="J221" s="7"/>
      <c r="K221" s="7"/>
      <c r="R221" s="7"/>
      <c r="S221" s="7"/>
    </row>
    <row r="222" spans="5:19" x14ac:dyDescent="0.2">
      <c r="E222" s="7"/>
      <c r="F222" s="7"/>
      <c r="J222" s="7"/>
      <c r="K222" s="7"/>
      <c r="R222" s="7"/>
      <c r="S222" s="7"/>
    </row>
    <row r="223" spans="5:19" x14ac:dyDescent="0.2">
      <c r="E223" s="7"/>
      <c r="F223" s="7"/>
      <c r="J223" s="7"/>
      <c r="K223" s="7"/>
      <c r="R223" s="7"/>
      <c r="S223" s="7"/>
    </row>
    <row r="224" spans="5:19" x14ac:dyDescent="0.2">
      <c r="E224" s="7"/>
      <c r="F224" s="7"/>
      <c r="J224" s="7"/>
      <c r="K224" s="7"/>
      <c r="R224" s="7"/>
      <c r="S224" s="7"/>
    </row>
    <row r="225" spans="5:19" x14ac:dyDescent="0.2">
      <c r="E225" s="7"/>
      <c r="F225" s="7"/>
      <c r="J225" s="7"/>
      <c r="K225" s="7"/>
      <c r="R225" s="7"/>
      <c r="S225" s="7"/>
    </row>
    <row r="226" spans="5:19" x14ac:dyDescent="0.2">
      <c r="E226" s="7"/>
      <c r="F226" s="7"/>
      <c r="J226" s="7"/>
      <c r="K226" s="7"/>
      <c r="R226" s="7"/>
      <c r="S226" s="7"/>
    </row>
    <row r="227" spans="5:19" x14ac:dyDescent="0.2">
      <c r="E227" s="7"/>
      <c r="F227" s="7"/>
      <c r="J227" s="7"/>
      <c r="K227" s="7"/>
      <c r="R227" s="7"/>
      <c r="S227" s="7"/>
    </row>
    <row r="228" spans="5:19" x14ac:dyDescent="0.2">
      <c r="E228" s="7"/>
      <c r="F228" s="7"/>
      <c r="J228" s="7"/>
      <c r="K228" s="7"/>
      <c r="R228" s="7"/>
      <c r="S228" s="7"/>
    </row>
    <row r="229" spans="5:19" x14ac:dyDescent="0.2">
      <c r="E229" s="7"/>
      <c r="F229" s="7"/>
      <c r="J229" s="7"/>
      <c r="K229" s="7"/>
      <c r="R229" s="7"/>
      <c r="S229" s="7"/>
    </row>
    <row r="230" spans="5:19" x14ac:dyDescent="0.2">
      <c r="E230" s="7"/>
      <c r="F230" s="7"/>
      <c r="J230" s="7"/>
      <c r="K230" s="7"/>
      <c r="R230" s="7"/>
      <c r="S230" s="7"/>
    </row>
    <row r="231" spans="5:19" x14ac:dyDescent="0.2">
      <c r="E231" s="7"/>
      <c r="F231" s="7"/>
      <c r="J231" s="7"/>
      <c r="K231" s="7"/>
      <c r="R231" s="7"/>
      <c r="S231" s="7"/>
    </row>
    <row r="232" spans="5:19" x14ac:dyDescent="0.2">
      <c r="E232" s="7"/>
      <c r="F232" s="7"/>
      <c r="J232" s="7"/>
      <c r="K232" s="7"/>
      <c r="R232" s="7"/>
      <c r="S232" s="7"/>
    </row>
    <row r="233" spans="5:19" x14ac:dyDescent="0.2">
      <c r="E233" s="7"/>
      <c r="F233" s="7"/>
      <c r="J233" s="7"/>
      <c r="K233" s="7"/>
      <c r="R233" s="7"/>
      <c r="S233" s="7"/>
    </row>
    <row r="234" spans="5:19" x14ac:dyDescent="0.2">
      <c r="E234" s="7"/>
      <c r="F234" s="7"/>
      <c r="J234" s="7"/>
      <c r="K234" s="7"/>
      <c r="R234" s="7"/>
      <c r="S234" s="7"/>
    </row>
    <row r="235" spans="5:19" x14ac:dyDescent="0.2">
      <c r="E235" s="7"/>
      <c r="F235" s="7"/>
      <c r="J235" s="7"/>
      <c r="K235" s="7"/>
      <c r="R235" s="7"/>
      <c r="S235" s="7"/>
    </row>
    <row r="236" spans="5:19" x14ac:dyDescent="0.2">
      <c r="E236" s="7"/>
      <c r="F236" s="7"/>
      <c r="J236" s="7"/>
      <c r="K236" s="7"/>
      <c r="R236" s="7"/>
      <c r="S236" s="7"/>
    </row>
    <row r="237" spans="5:19" x14ac:dyDescent="0.2">
      <c r="E237" s="7"/>
      <c r="F237" s="7"/>
      <c r="J237" s="7"/>
      <c r="K237" s="7"/>
      <c r="R237" s="7"/>
      <c r="S237" s="7"/>
    </row>
    <row r="238" spans="5:19" x14ac:dyDescent="0.2">
      <c r="E238" s="7"/>
      <c r="F238" s="7"/>
      <c r="J238" s="7"/>
      <c r="K238" s="7"/>
      <c r="R238" s="7"/>
      <c r="S238" s="7"/>
    </row>
    <row r="239" spans="5:19" x14ac:dyDescent="0.2">
      <c r="E239" s="7"/>
      <c r="F239" s="7"/>
      <c r="J239" s="7"/>
      <c r="K239" s="7"/>
      <c r="R239" s="7"/>
      <c r="S239" s="7"/>
    </row>
    <row r="240" spans="5:19" x14ac:dyDescent="0.2">
      <c r="E240" s="7"/>
      <c r="F240" s="7"/>
      <c r="J240" s="7"/>
      <c r="K240" s="7"/>
      <c r="R240" s="7"/>
      <c r="S240" s="7"/>
    </row>
    <row r="241" spans="5:19" x14ac:dyDescent="0.2">
      <c r="E241" s="7"/>
      <c r="F241" s="7"/>
      <c r="J241" s="7"/>
      <c r="K241" s="7"/>
      <c r="R241" s="7"/>
      <c r="S241" s="7"/>
    </row>
    <row r="242" spans="5:19" x14ac:dyDescent="0.2">
      <c r="E242" s="7"/>
      <c r="F242" s="7"/>
      <c r="J242" s="7"/>
      <c r="K242" s="7"/>
      <c r="R242" s="7"/>
      <c r="S242" s="7"/>
    </row>
    <row r="243" spans="5:19" x14ac:dyDescent="0.2">
      <c r="E243" s="7"/>
      <c r="F243" s="7"/>
      <c r="J243" s="7"/>
      <c r="K243" s="7"/>
      <c r="R243" s="7"/>
      <c r="S243" s="7"/>
    </row>
    <row r="244" spans="5:19" x14ac:dyDescent="0.2">
      <c r="E244" s="7"/>
      <c r="F244" s="7"/>
      <c r="J244" s="7"/>
      <c r="K244" s="7"/>
      <c r="R244" s="7"/>
      <c r="S244" s="7"/>
    </row>
    <row r="245" spans="5:19" x14ac:dyDescent="0.2">
      <c r="E245" s="7"/>
      <c r="F245" s="7"/>
      <c r="J245" s="7"/>
      <c r="K245" s="7"/>
      <c r="R245" s="7"/>
      <c r="S245" s="7"/>
    </row>
    <row r="246" spans="5:19" x14ac:dyDescent="0.2">
      <c r="E246" s="7"/>
      <c r="F246" s="7"/>
      <c r="J246" s="7"/>
      <c r="K246" s="7"/>
      <c r="R246" s="7"/>
      <c r="S246" s="7"/>
    </row>
    <row r="247" spans="5:19" x14ac:dyDescent="0.2">
      <c r="E247" s="7"/>
      <c r="F247" s="7"/>
      <c r="J247" s="7"/>
      <c r="K247" s="7"/>
      <c r="R247" s="7"/>
      <c r="S247" s="7"/>
    </row>
    <row r="248" spans="5:19" x14ac:dyDescent="0.2">
      <c r="E248" s="7"/>
      <c r="F248" s="7"/>
      <c r="J248" s="7"/>
      <c r="K248" s="7"/>
      <c r="R248" s="7"/>
      <c r="S248" s="7"/>
    </row>
    <row r="249" spans="5:19" x14ac:dyDescent="0.2">
      <c r="E249" s="7"/>
      <c r="F249" s="7"/>
      <c r="J249" s="7"/>
      <c r="K249" s="7"/>
      <c r="R249" s="7"/>
      <c r="S249" s="7"/>
    </row>
    <row r="250" spans="5:19" x14ac:dyDescent="0.2">
      <c r="E250" s="7"/>
      <c r="F250" s="7"/>
      <c r="J250" s="7"/>
      <c r="K250" s="7"/>
      <c r="R250" s="7"/>
      <c r="S250" s="7"/>
    </row>
    <row r="251" spans="5:19" x14ac:dyDescent="0.2">
      <c r="E251" s="7"/>
      <c r="F251" s="7"/>
      <c r="J251" s="7"/>
      <c r="K251" s="7"/>
      <c r="R251" s="7"/>
      <c r="S251" s="7"/>
    </row>
    <row r="252" spans="5:19" x14ac:dyDescent="0.2">
      <c r="E252" s="7"/>
      <c r="F252" s="7"/>
      <c r="J252" s="7"/>
      <c r="K252" s="7"/>
      <c r="R252" s="7"/>
      <c r="S252" s="7"/>
    </row>
    <row r="253" spans="5:19" x14ac:dyDescent="0.2">
      <c r="E253" s="7"/>
      <c r="F253" s="7"/>
      <c r="J253" s="7"/>
      <c r="K253" s="7"/>
      <c r="R253" s="7"/>
      <c r="S253" s="7"/>
    </row>
    <row r="254" spans="5:19" x14ac:dyDescent="0.2">
      <c r="E254" s="7"/>
      <c r="F254" s="7"/>
      <c r="J254" s="7"/>
      <c r="K254" s="7"/>
      <c r="R254" s="7"/>
      <c r="S254" s="7"/>
    </row>
    <row r="255" spans="5:19" x14ac:dyDescent="0.2">
      <c r="E255" s="7"/>
      <c r="F255" s="7"/>
      <c r="J255" s="7"/>
      <c r="K255" s="7"/>
      <c r="R255" s="7"/>
      <c r="S255" s="7"/>
    </row>
    <row r="256" spans="5:19" x14ac:dyDescent="0.2">
      <c r="E256" s="7"/>
      <c r="F256" s="7"/>
      <c r="J256" s="7"/>
      <c r="K256" s="7"/>
      <c r="R256" s="7"/>
      <c r="S256" s="7"/>
    </row>
    <row r="257" spans="5:19" x14ac:dyDescent="0.2">
      <c r="E257" s="7"/>
      <c r="F257" s="7"/>
      <c r="J257" s="7"/>
      <c r="K257" s="7"/>
      <c r="R257" s="7"/>
      <c r="S257" s="7"/>
    </row>
    <row r="258" spans="5:19" x14ac:dyDescent="0.2">
      <c r="E258" s="7"/>
      <c r="F258" s="7"/>
      <c r="J258" s="7"/>
      <c r="K258" s="7"/>
      <c r="R258" s="7"/>
      <c r="S258" s="7"/>
    </row>
    <row r="259" spans="5:19" x14ac:dyDescent="0.2">
      <c r="E259" s="7"/>
      <c r="F259" s="7"/>
      <c r="J259" s="7"/>
      <c r="K259" s="7"/>
      <c r="R259" s="7"/>
      <c r="S259" s="7"/>
    </row>
    <row r="260" spans="5:19" x14ac:dyDescent="0.2">
      <c r="E260" s="7"/>
      <c r="F260" s="7"/>
      <c r="J260" s="7"/>
      <c r="K260" s="7"/>
      <c r="R260" s="7"/>
      <c r="S260" s="7"/>
    </row>
    <row r="261" spans="5:19" x14ac:dyDescent="0.2">
      <c r="E261" s="7"/>
      <c r="F261" s="7"/>
      <c r="J261" s="7"/>
      <c r="K261" s="7"/>
      <c r="R261" s="7"/>
      <c r="S261" s="7"/>
    </row>
    <row r="262" spans="5:19" x14ac:dyDescent="0.2">
      <c r="E262" s="7"/>
      <c r="F262" s="7"/>
      <c r="J262" s="7"/>
      <c r="K262" s="7"/>
      <c r="R262" s="7"/>
      <c r="S262" s="7"/>
    </row>
    <row r="263" spans="5:19" x14ac:dyDescent="0.2">
      <c r="E263" s="7"/>
      <c r="F263" s="7"/>
      <c r="J263" s="7"/>
      <c r="K263" s="7"/>
      <c r="R263" s="7"/>
      <c r="S263" s="7"/>
    </row>
    <row r="264" spans="5:19" x14ac:dyDescent="0.2">
      <c r="E264" s="7"/>
      <c r="F264" s="7"/>
      <c r="J264" s="7"/>
      <c r="K264" s="7"/>
      <c r="R264" s="7"/>
      <c r="S264" s="7"/>
    </row>
    <row r="265" spans="5:19" x14ac:dyDescent="0.2">
      <c r="E265" s="7"/>
      <c r="F265" s="7"/>
      <c r="J265" s="7"/>
      <c r="K265" s="7"/>
      <c r="R265" s="7"/>
      <c r="S265" s="7"/>
    </row>
    <row r="266" spans="5:19" x14ac:dyDescent="0.2">
      <c r="E266" s="7"/>
      <c r="F266" s="7"/>
      <c r="J266" s="7"/>
      <c r="K266" s="7"/>
      <c r="R266" s="7"/>
      <c r="S266" s="7"/>
    </row>
    <row r="267" spans="5:19" x14ac:dyDescent="0.2">
      <c r="E267" s="7"/>
      <c r="F267" s="7"/>
      <c r="J267" s="7"/>
      <c r="K267" s="7"/>
      <c r="R267" s="7"/>
      <c r="S267" s="7"/>
    </row>
    <row r="268" spans="5:19" x14ac:dyDescent="0.2">
      <c r="E268" s="7"/>
      <c r="F268" s="7"/>
      <c r="J268" s="7"/>
      <c r="K268" s="7"/>
      <c r="R268" s="7"/>
      <c r="S268" s="7"/>
    </row>
    <row r="269" spans="5:19" x14ac:dyDescent="0.2">
      <c r="E269" s="7"/>
      <c r="F269" s="7"/>
      <c r="J269" s="7"/>
      <c r="K269" s="7"/>
      <c r="R269" s="7"/>
      <c r="S269" s="7"/>
    </row>
    <row r="270" spans="5:19" x14ac:dyDescent="0.2">
      <c r="E270" s="7"/>
      <c r="F270" s="7"/>
      <c r="J270" s="7"/>
      <c r="K270" s="7"/>
      <c r="R270" s="7"/>
      <c r="S270" s="7"/>
    </row>
    <row r="271" spans="5:19" x14ac:dyDescent="0.2">
      <c r="E271" s="7"/>
      <c r="F271" s="7"/>
      <c r="J271" s="7"/>
      <c r="K271" s="7"/>
      <c r="R271" s="7"/>
      <c r="S271" s="7"/>
    </row>
    <row r="272" spans="5:19" x14ac:dyDescent="0.2">
      <c r="E272" s="7"/>
      <c r="F272" s="7"/>
      <c r="J272" s="7"/>
      <c r="K272" s="7"/>
      <c r="R272" s="7"/>
      <c r="S272" s="7"/>
    </row>
    <row r="273" spans="5:19" x14ac:dyDescent="0.2">
      <c r="E273" s="7"/>
      <c r="F273" s="7"/>
      <c r="J273" s="7"/>
      <c r="K273" s="7"/>
      <c r="R273" s="7"/>
      <c r="S273" s="7"/>
    </row>
    <row r="274" spans="5:19" x14ac:dyDescent="0.2">
      <c r="E274" s="7"/>
      <c r="F274" s="7"/>
      <c r="J274" s="7"/>
      <c r="K274" s="7"/>
      <c r="R274" s="7"/>
      <c r="S274" s="7"/>
    </row>
    <row r="275" spans="5:19" x14ac:dyDescent="0.2">
      <c r="E275" s="7"/>
      <c r="F275" s="7"/>
      <c r="J275" s="7"/>
      <c r="K275" s="7"/>
      <c r="R275" s="7"/>
      <c r="S275" s="7"/>
    </row>
    <row r="276" spans="5:19" x14ac:dyDescent="0.2">
      <c r="E276" s="7"/>
      <c r="F276" s="7"/>
      <c r="J276" s="7"/>
      <c r="K276" s="7"/>
      <c r="R276" s="7"/>
      <c r="S276" s="7"/>
    </row>
    <row r="277" spans="5:19" x14ac:dyDescent="0.2">
      <c r="E277" s="7"/>
      <c r="F277" s="7"/>
      <c r="J277" s="7"/>
      <c r="K277" s="7"/>
      <c r="R277" s="7"/>
      <c r="S277" s="7"/>
    </row>
    <row r="278" spans="5:19" x14ac:dyDescent="0.2">
      <c r="E278" s="7"/>
      <c r="F278" s="7"/>
      <c r="J278" s="7"/>
      <c r="K278" s="7"/>
      <c r="R278" s="7"/>
      <c r="S278" s="7"/>
    </row>
    <row r="279" spans="5:19" x14ac:dyDescent="0.2">
      <c r="E279" s="7"/>
      <c r="F279" s="7"/>
      <c r="J279" s="7"/>
      <c r="K279" s="7"/>
      <c r="R279" s="7"/>
      <c r="S279" s="7"/>
    </row>
    <row r="280" spans="5:19" x14ac:dyDescent="0.2">
      <c r="E280" s="7"/>
      <c r="F280" s="7"/>
      <c r="J280" s="7"/>
      <c r="K280" s="7"/>
      <c r="R280" s="7"/>
      <c r="S280" s="7"/>
    </row>
    <row r="281" spans="5:19" x14ac:dyDescent="0.2">
      <c r="E281" s="7"/>
      <c r="F281" s="7"/>
      <c r="J281" s="7"/>
      <c r="K281" s="7"/>
      <c r="R281" s="7"/>
      <c r="S281" s="7"/>
    </row>
    <row r="282" spans="5:19" x14ac:dyDescent="0.2">
      <c r="E282" s="7"/>
      <c r="F282" s="7"/>
      <c r="J282" s="7"/>
      <c r="K282" s="7"/>
      <c r="R282" s="7"/>
      <c r="S282" s="7"/>
    </row>
    <row r="283" spans="5:19" x14ac:dyDescent="0.2">
      <c r="E283" s="7"/>
      <c r="F283" s="7"/>
      <c r="J283" s="7"/>
      <c r="K283" s="7"/>
      <c r="R283" s="7"/>
      <c r="S283" s="7"/>
    </row>
    <row r="284" spans="5:19" x14ac:dyDescent="0.2">
      <c r="E284" s="7"/>
      <c r="F284" s="7"/>
      <c r="J284" s="7"/>
      <c r="K284" s="7"/>
      <c r="R284" s="7"/>
      <c r="S284" s="7"/>
    </row>
    <row r="285" spans="5:19" x14ac:dyDescent="0.2">
      <c r="E285" s="7"/>
      <c r="F285" s="7"/>
      <c r="J285" s="7"/>
      <c r="K285" s="7"/>
      <c r="R285" s="7"/>
      <c r="S285" s="7"/>
    </row>
    <row r="286" spans="5:19" x14ac:dyDescent="0.2">
      <c r="E286" s="7"/>
      <c r="F286" s="7"/>
      <c r="J286" s="7"/>
      <c r="K286" s="7"/>
      <c r="R286" s="7"/>
      <c r="S286" s="7"/>
    </row>
    <row r="287" spans="5:19" x14ac:dyDescent="0.2">
      <c r="E287" s="7"/>
      <c r="F287" s="7"/>
      <c r="J287" s="7"/>
      <c r="K287" s="7"/>
      <c r="R287" s="7"/>
      <c r="S287" s="7"/>
    </row>
    <row r="288" spans="5:19" x14ac:dyDescent="0.2">
      <c r="E288" s="7"/>
      <c r="F288" s="7"/>
      <c r="J288" s="7"/>
      <c r="K288" s="7"/>
      <c r="R288" s="7"/>
      <c r="S288" s="7"/>
    </row>
    <row r="289" spans="5:19" x14ac:dyDescent="0.2">
      <c r="E289" s="7"/>
      <c r="F289" s="7"/>
      <c r="J289" s="7"/>
      <c r="K289" s="7"/>
      <c r="R289" s="7"/>
      <c r="S289" s="7"/>
    </row>
    <row r="290" spans="5:19" x14ac:dyDescent="0.2">
      <c r="E290" s="7"/>
      <c r="F290" s="7"/>
      <c r="J290" s="7"/>
      <c r="K290" s="7"/>
      <c r="R290" s="7"/>
      <c r="S290" s="7"/>
    </row>
    <row r="291" spans="5:19" x14ac:dyDescent="0.2">
      <c r="E291" s="7"/>
      <c r="F291" s="7"/>
      <c r="J291" s="7"/>
      <c r="K291" s="7"/>
      <c r="R291" s="7"/>
      <c r="S291" s="7"/>
    </row>
    <row r="292" spans="5:19" x14ac:dyDescent="0.2">
      <c r="E292" s="7"/>
      <c r="F292" s="7"/>
      <c r="J292" s="7"/>
      <c r="K292" s="7"/>
      <c r="R292" s="7"/>
      <c r="S292" s="7"/>
    </row>
    <row r="293" spans="5:19" x14ac:dyDescent="0.2">
      <c r="E293" s="7"/>
      <c r="F293" s="7"/>
      <c r="J293" s="7"/>
      <c r="K293" s="7"/>
      <c r="R293" s="7"/>
      <c r="S293" s="7"/>
    </row>
    <row r="294" spans="5:19" x14ac:dyDescent="0.2">
      <c r="E294" s="7"/>
      <c r="F294" s="7"/>
      <c r="J294" s="7"/>
      <c r="K294" s="7"/>
      <c r="R294" s="7"/>
      <c r="S294" s="7"/>
    </row>
    <row r="295" spans="5:19" x14ac:dyDescent="0.2">
      <c r="E295" s="7"/>
      <c r="F295" s="7"/>
      <c r="J295" s="7"/>
      <c r="K295" s="7"/>
      <c r="R295" s="7"/>
      <c r="S295" s="7"/>
    </row>
    <row r="296" spans="5:19" x14ac:dyDescent="0.2">
      <c r="E296" s="7"/>
      <c r="F296" s="7"/>
      <c r="J296" s="7"/>
      <c r="K296" s="7"/>
      <c r="R296" s="7"/>
      <c r="S296" s="7"/>
    </row>
    <row r="297" spans="5:19" x14ac:dyDescent="0.2">
      <c r="E297" s="7"/>
      <c r="F297" s="7"/>
      <c r="J297" s="7"/>
      <c r="K297" s="7"/>
      <c r="R297" s="7"/>
      <c r="S297" s="7"/>
    </row>
    <row r="298" spans="5:19" x14ac:dyDescent="0.2">
      <c r="E298" s="7"/>
      <c r="F298" s="7"/>
      <c r="J298" s="7"/>
      <c r="K298" s="7"/>
      <c r="R298" s="7"/>
      <c r="S298" s="7"/>
    </row>
    <row r="299" spans="5:19" x14ac:dyDescent="0.2">
      <c r="E299" s="7"/>
      <c r="F299" s="7"/>
      <c r="J299" s="7"/>
      <c r="K299" s="7"/>
      <c r="R299" s="7"/>
      <c r="S299" s="7"/>
    </row>
    <row r="300" spans="5:19" x14ac:dyDescent="0.2">
      <c r="E300" s="7"/>
      <c r="F300" s="7"/>
      <c r="J300" s="7"/>
      <c r="K300" s="7"/>
      <c r="R300" s="7"/>
      <c r="S300" s="7"/>
    </row>
    <row r="301" spans="5:19" x14ac:dyDescent="0.2">
      <c r="E301" s="7"/>
      <c r="F301" s="7"/>
      <c r="J301" s="7"/>
      <c r="K301" s="7"/>
      <c r="R301" s="7"/>
      <c r="S301" s="7"/>
    </row>
    <row r="302" spans="5:19" x14ac:dyDescent="0.2">
      <c r="E302" s="7"/>
      <c r="F302" s="7"/>
      <c r="J302" s="7"/>
      <c r="K302" s="7"/>
      <c r="R302" s="7"/>
      <c r="S302" s="7"/>
    </row>
    <row r="303" spans="5:19" x14ac:dyDescent="0.2">
      <c r="E303" s="7"/>
      <c r="F303" s="7"/>
      <c r="J303" s="7"/>
      <c r="K303" s="7"/>
      <c r="R303" s="7"/>
      <c r="S303" s="7"/>
    </row>
    <row r="304" spans="5:19" x14ac:dyDescent="0.2">
      <c r="E304" s="7"/>
      <c r="F304" s="7"/>
      <c r="J304" s="7"/>
      <c r="K304" s="7"/>
      <c r="R304" s="7"/>
      <c r="S304" s="7"/>
    </row>
    <row r="305" spans="5:19" x14ac:dyDescent="0.2">
      <c r="E305" s="7"/>
      <c r="F305" s="7"/>
      <c r="J305" s="7"/>
      <c r="K305" s="7"/>
      <c r="R305" s="7"/>
      <c r="S305" s="7"/>
    </row>
    <row r="306" spans="5:19" x14ac:dyDescent="0.2">
      <c r="E306" s="7"/>
      <c r="F306" s="7"/>
      <c r="J306" s="7"/>
      <c r="K306" s="7"/>
      <c r="R306" s="7"/>
      <c r="S306" s="7"/>
    </row>
    <row r="307" spans="5:19" x14ac:dyDescent="0.2">
      <c r="E307" s="7"/>
      <c r="F307" s="7"/>
      <c r="J307" s="7"/>
      <c r="K307" s="7"/>
      <c r="R307" s="7"/>
      <c r="S307" s="7"/>
    </row>
    <row r="308" spans="5:19" x14ac:dyDescent="0.2">
      <c r="E308" s="7"/>
      <c r="F308" s="7"/>
      <c r="J308" s="7"/>
      <c r="K308" s="7"/>
      <c r="R308" s="7"/>
      <c r="S308" s="7"/>
    </row>
    <row r="309" spans="5:19" x14ac:dyDescent="0.2">
      <c r="E309" s="7"/>
      <c r="F309" s="7"/>
      <c r="J309" s="7"/>
      <c r="K309" s="7"/>
      <c r="R309" s="7"/>
      <c r="S309" s="7"/>
    </row>
    <row r="310" spans="5:19" x14ac:dyDescent="0.2">
      <c r="E310" s="7"/>
      <c r="F310" s="7"/>
      <c r="J310" s="7"/>
      <c r="K310" s="7"/>
      <c r="R310" s="7"/>
      <c r="S310" s="7"/>
    </row>
    <row r="311" spans="5:19" x14ac:dyDescent="0.2">
      <c r="E311" s="7"/>
      <c r="F311" s="7"/>
      <c r="J311" s="7"/>
      <c r="K311" s="7"/>
      <c r="R311" s="7"/>
      <c r="S311" s="7"/>
    </row>
    <row r="312" spans="5:19" x14ac:dyDescent="0.2">
      <c r="E312" s="7"/>
      <c r="F312" s="7"/>
      <c r="J312" s="7"/>
      <c r="K312" s="7"/>
      <c r="R312" s="7"/>
      <c r="S312" s="7"/>
    </row>
    <row r="313" spans="5:19" x14ac:dyDescent="0.2">
      <c r="E313" s="7"/>
      <c r="F313" s="7"/>
      <c r="J313" s="7"/>
      <c r="K313" s="7"/>
      <c r="R313" s="7"/>
      <c r="S313" s="7"/>
    </row>
    <row r="314" spans="5:19" x14ac:dyDescent="0.2">
      <c r="E314" s="7"/>
      <c r="F314" s="7"/>
      <c r="J314" s="7"/>
      <c r="K314" s="7"/>
      <c r="R314" s="7"/>
      <c r="S314" s="7"/>
    </row>
    <row r="315" spans="5:19" x14ac:dyDescent="0.2">
      <c r="E315" s="7"/>
      <c r="F315" s="7"/>
      <c r="J315" s="7"/>
      <c r="K315" s="7"/>
      <c r="R315" s="7"/>
      <c r="S315" s="7"/>
    </row>
    <row r="316" spans="5:19" x14ac:dyDescent="0.2">
      <c r="E316" s="7"/>
      <c r="F316" s="7"/>
      <c r="J316" s="7"/>
      <c r="K316" s="7"/>
      <c r="R316" s="7"/>
      <c r="S316" s="7"/>
    </row>
    <row r="317" spans="5:19" x14ac:dyDescent="0.2">
      <c r="E317" s="7"/>
      <c r="F317" s="7"/>
      <c r="J317" s="7"/>
      <c r="K317" s="7"/>
      <c r="R317" s="7"/>
      <c r="S317" s="7"/>
    </row>
    <row r="318" spans="5:19" x14ac:dyDescent="0.2">
      <c r="E318" s="7"/>
      <c r="F318" s="7"/>
      <c r="J318" s="7"/>
      <c r="K318" s="7"/>
      <c r="R318" s="7"/>
      <c r="S318" s="7"/>
    </row>
    <row r="319" spans="5:19" x14ac:dyDescent="0.2">
      <c r="E319" s="7"/>
      <c r="F319" s="7"/>
      <c r="J319" s="7"/>
      <c r="K319" s="7"/>
      <c r="R319" s="7"/>
      <c r="S319" s="7"/>
    </row>
    <row r="320" spans="5:19" x14ac:dyDescent="0.2">
      <c r="E320" s="7"/>
      <c r="F320" s="7"/>
      <c r="J320" s="7"/>
      <c r="K320" s="7"/>
      <c r="R320" s="7"/>
      <c r="S320" s="7"/>
    </row>
    <row r="321" spans="5:19" x14ac:dyDescent="0.2">
      <c r="E321" s="7"/>
      <c r="F321" s="7"/>
      <c r="J321" s="7"/>
      <c r="K321" s="7"/>
      <c r="R321" s="7"/>
      <c r="S321" s="7"/>
    </row>
    <row r="322" spans="5:19" x14ac:dyDescent="0.2">
      <c r="E322" s="7"/>
      <c r="F322" s="7"/>
      <c r="J322" s="7"/>
      <c r="K322" s="7"/>
      <c r="R322" s="7"/>
      <c r="S322" s="7"/>
    </row>
    <row r="323" spans="5:19" x14ac:dyDescent="0.2">
      <c r="E323" s="7"/>
      <c r="F323" s="7"/>
      <c r="J323" s="7"/>
      <c r="K323" s="7"/>
      <c r="R323" s="7"/>
      <c r="S323" s="7"/>
    </row>
    <row r="324" spans="5:19" x14ac:dyDescent="0.2">
      <c r="E324" s="7"/>
      <c r="F324" s="7"/>
      <c r="J324" s="7"/>
      <c r="K324" s="7"/>
      <c r="R324" s="7"/>
      <c r="S324" s="7"/>
    </row>
    <row r="325" spans="5:19" x14ac:dyDescent="0.2">
      <c r="E325" s="7"/>
      <c r="F325" s="7"/>
      <c r="J325" s="7"/>
      <c r="K325" s="7"/>
      <c r="R325" s="7"/>
      <c r="S325" s="7"/>
    </row>
    <row r="326" spans="5:19" x14ac:dyDescent="0.2">
      <c r="E326" s="7"/>
      <c r="F326" s="7"/>
      <c r="J326" s="7"/>
      <c r="K326" s="7"/>
      <c r="R326" s="7"/>
      <c r="S326" s="7"/>
    </row>
    <row r="327" spans="5:19" x14ac:dyDescent="0.2">
      <c r="E327" s="7"/>
      <c r="F327" s="7"/>
      <c r="J327" s="7"/>
      <c r="K327" s="7"/>
      <c r="R327" s="7"/>
      <c r="S327" s="7"/>
    </row>
    <row r="328" spans="5:19" x14ac:dyDescent="0.2">
      <c r="E328" s="7"/>
      <c r="F328" s="7"/>
      <c r="J328" s="7"/>
      <c r="K328" s="7"/>
      <c r="R328" s="7"/>
      <c r="S328" s="7"/>
    </row>
    <row r="329" spans="5:19" x14ac:dyDescent="0.2">
      <c r="E329" s="7"/>
      <c r="F329" s="7"/>
      <c r="J329" s="7"/>
      <c r="K329" s="7"/>
      <c r="R329" s="7"/>
      <c r="S329" s="7"/>
    </row>
    <row r="330" spans="5:19" x14ac:dyDescent="0.2">
      <c r="E330" s="7"/>
      <c r="F330" s="7"/>
      <c r="J330" s="7"/>
      <c r="K330" s="7"/>
      <c r="R330" s="7"/>
      <c r="S330" s="7"/>
    </row>
    <row r="331" spans="5:19" x14ac:dyDescent="0.2">
      <c r="E331" s="7"/>
      <c r="F331" s="7"/>
      <c r="J331" s="7"/>
      <c r="K331" s="7"/>
      <c r="R331" s="7"/>
      <c r="S331" s="7"/>
    </row>
    <row r="332" spans="5:19" x14ac:dyDescent="0.2">
      <c r="E332" s="7"/>
      <c r="F332" s="7"/>
      <c r="J332" s="7"/>
      <c r="K332" s="7"/>
      <c r="R332" s="7"/>
      <c r="S332" s="7"/>
    </row>
    <row r="333" spans="5:19" x14ac:dyDescent="0.2">
      <c r="E333" s="7"/>
      <c r="F333" s="7"/>
      <c r="J333" s="7"/>
      <c r="K333" s="7"/>
      <c r="R333" s="7"/>
      <c r="S333" s="7"/>
    </row>
    <row r="334" spans="5:19" x14ac:dyDescent="0.2">
      <c r="E334" s="7"/>
      <c r="F334" s="7"/>
      <c r="J334" s="7"/>
      <c r="K334" s="7"/>
      <c r="R334" s="7"/>
      <c r="S334" s="7"/>
    </row>
    <row r="335" spans="5:19" x14ac:dyDescent="0.2">
      <c r="E335" s="7"/>
      <c r="F335" s="7"/>
      <c r="J335" s="7"/>
      <c r="K335" s="7"/>
      <c r="R335" s="7"/>
      <c r="S335" s="7"/>
    </row>
    <row r="336" spans="5:19" x14ac:dyDescent="0.2">
      <c r="E336" s="7"/>
      <c r="F336" s="7"/>
      <c r="J336" s="7"/>
      <c r="K336" s="7"/>
      <c r="R336" s="7"/>
      <c r="S336" s="7"/>
    </row>
    <row r="337" spans="5:19" x14ac:dyDescent="0.2">
      <c r="E337" s="7"/>
      <c r="F337" s="7"/>
      <c r="J337" s="7"/>
      <c r="K337" s="7"/>
      <c r="R337" s="7"/>
      <c r="S337" s="7"/>
    </row>
    <row r="338" spans="5:19" x14ac:dyDescent="0.2">
      <c r="E338" s="7"/>
      <c r="F338" s="7"/>
      <c r="J338" s="7"/>
      <c r="K338" s="7"/>
      <c r="R338" s="7"/>
      <c r="S338" s="7"/>
    </row>
    <row r="339" spans="5:19" x14ac:dyDescent="0.2">
      <c r="E339" s="7"/>
      <c r="F339" s="7"/>
      <c r="J339" s="7"/>
      <c r="K339" s="7"/>
      <c r="R339" s="7"/>
      <c r="S339" s="7"/>
    </row>
    <row r="340" spans="5:19" x14ac:dyDescent="0.2">
      <c r="E340" s="7"/>
      <c r="F340" s="7"/>
      <c r="J340" s="7"/>
      <c r="K340" s="7"/>
      <c r="R340" s="7"/>
      <c r="S340" s="7"/>
    </row>
    <row r="341" spans="5:19" x14ac:dyDescent="0.2">
      <c r="E341" s="7"/>
      <c r="F341" s="7"/>
      <c r="J341" s="7"/>
      <c r="K341" s="7"/>
      <c r="R341" s="7"/>
      <c r="S341" s="7"/>
    </row>
    <row r="342" spans="5:19" x14ac:dyDescent="0.2">
      <c r="E342" s="7"/>
      <c r="F342" s="7"/>
      <c r="J342" s="7"/>
      <c r="K342" s="7"/>
      <c r="R342" s="7"/>
      <c r="S342" s="7"/>
    </row>
    <row r="343" spans="5:19" x14ac:dyDescent="0.2">
      <c r="E343" s="7"/>
      <c r="F343" s="7"/>
      <c r="J343" s="7"/>
      <c r="K343" s="7"/>
      <c r="R343" s="7"/>
      <c r="S343" s="7"/>
    </row>
    <row r="344" spans="5:19" x14ac:dyDescent="0.2">
      <c r="E344" s="7"/>
      <c r="F344" s="7"/>
      <c r="J344" s="7"/>
      <c r="K344" s="7"/>
      <c r="R344" s="7"/>
      <c r="S344" s="7"/>
    </row>
    <row r="345" spans="5:19" x14ac:dyDescent="0.2">
      <c r="E345" s="7"/>
      <c r="F345" s="7"/>
      <c r="J345" s="7"/>
      <c r="K345" s="7"/>
      <c r="R345" s="7"/>
      <c r="S345" s="7"/>
    </row>
    <row r="346" spans="5:19" x14ac:dyDescent="0.2">
      <c r="E346" s="7"/>
      <c r="F346" s="7"/>
      <c r="J346" s="7"/>
      <c r="K346" s="7"/>
      <c r="R346" s="7"/>
      <c r="S346" s="7"/>
    </row>
    <row r="347" spans="5:19" x14ac:dyDescent="0.2">
      <c r="E347" s="7"/>
      <c r="F347" s="7"/>
      <c r="J347" s="7"/>
      <c r="K347" s="7"/>
      <c r="R347" s="7"/>
      <c r="S347" s="7"/>
    </row>
    <row r="348" spans="5:19" x14ac:dyDescent="0.2">
      <c r="E348" s="7"/>
      <c r="F348" s="7"/>
      <c r="J348" s="7"/>
      <c r="K348" s="7"/>
      <c r="R348" s="7"/>
      <c r="S348" s="7"/>
    </row>
    <row r="349" spans="5:19" x14ac:dyDescent="0.2">
      <c r="E349" s="7"/>
      <c r="F349" s="7"/>
      <c r="J349" s="7"/>
      <c r="K349" s="7"/>
      <c r="R349" s="7"/>
      <c r="S349" s="7"/>
    </row>
    <row r="350" spans="5:19" x14ac:dyDescent="0.2">
      <c r="E350" s="7"/>
      <c r="F350" s="7"/>
      <c r="J350" s="7"/>
      <c r="K350" s="7"/>
      <c r="R350" s="7"/>
      <c r="S350" s="7"/>
    </row>
    <row r="351" spans="5:19" x14ac:dyDescent="0.2">
      <c r="E351" s="7"/>
      <c r="F351" s="7"/>
      <c r="J351" s="7"/>
      <c r="K351" s="7"/>
      <c r="R351" s="7"/>
      <c r="S351" s="7"/>
    </row>
    <row r="352" spans="5:19" x14ac:dyDescent="0.2">
      <c r="E352" s="7"/>
      <c r="F352" s="7"/>
      <c r="J352" s="7"/>
      <c r="K352" s="7"/>
      <c r="R352" s="7"/>
      <c r="S352" s="7"/>
    </row>
    <row r="353" spans="5:19" x14ac:dyDescent="0.2">
      <c r="E353" s="7"/>
      <c r="F353" s="7"/>
      <c r="J353" s="7"/>
      <c r="K353" s="7"/>
      <c r="R353" s="7"/>
      <c r="S353" s="7"/>
    </row>
    <row r="354" spans="5:19" x14ac:dyDescent="0.2">
      <c r="E354" s="7"/>
      <c r="F354" s="7"/>
      <c r="J354" s="7"/>
      <c r="K354" s="7"/>
      <c r="R354" s="7"/>
      <c r="S354" s="7"/>
    </row>
    <row r="355" spans="5:19" x14ac:dyDescent="0.2">
      <c r="E355" s="7"/>
      <c r="F355" s="7"/>
      <c r="J355" s="7"/>
      <c r="K355" s="7"/>
      <c r="R355" s="7"/>
      <c r="S355" s="7"/>
    </row>
    <row r="356" spans="5:19" x14ac:dyDescent="0.2">
      <c r="E356" s="7"/>
      <c r="F356" s="7"/>
      <c r="J356" s="7"/>
      <c r="K356" s="7"/>
      <c r="R356" s="7"/>
      <c r="S356" s="7"/>
    </row>
    <row r="357" spans="5:19" x14ac:dyDescent="0.2">
      <c r="E357" s="7"/>
      <c r="F357" s="7"/>
      <c r="J357" s="7"/>
      <c r="K357" s="7"/>
      <c r="R357" s="7"/>
      <c r="S357" s="7"/>
    </row>
    <row r="358" spans="5:19" x14ac:dyDescent="0.2">
      <c r="E358" s="7"/>
      <c r="F358" s="7"/>
      <c r="J358" s="7"/>
      <c r="K358" s="7"/>
      <c r="R358" s="7"/>
      <c r="S358" s="7"/>
    </row>
    <row r="359" spans="5:19" x14ac:dyDescent="0.2">
      <c r="E359" s="7"/>
      <c r="F359" s="7"/>
      <c r="J359" s="7"/>
      <c r="K359" s="7"/>
      <c r="R359" s="7"/>
      <c r="S359" s="7"/>
    </row>
    <row r="360" spans="5:19" x14ac:dyDescent="0.2">
      <c r="E360" s="7"/>
      <c r="F360" s="7"/>
      <c r="J360" s="7"/>
      <c r="K360" s="7"/>
      <c r="R360" s="7"/>
      <c r="S360" s="7"/>
    </row>
    <row r="361" spans="5:19" x14ac:dyDescent="0.2">
      <c r="E361" s="7"/>
      <c r="F361" s="7"/>
      <c r="J361" s="7"/>
      <c r="K361" s="7"/>
      <c r="R361" s="7"/>
      <c r="S361" s="7"/>
    </row>
    <row r="362" spans="5:19" x14ac:dyDescent="0.2">
      <c r="E362" s="7"/>
      <c r="F362" s="7"/>
      <c r="J362" s="7"/>
      <c r="K362" s="7"/>
      <c r="R362" s="7"/>
      <c r="S362" s="7"/>
    </row>
    <row r="363" spans="5:19" x14ac:dyDescent="0.2">
      <c r="E363" s="7"/>
      <c r="F363" s="7"/>
      <c r="J363" s="7"/>
      <c r="K363" s="7"/>
      <c r="R363" s="7"/>
      <c r="S363" s="7"/>
    </row>
    <row r="364" spans="5:19" x14ac:dyDescent="0.2">
      <c r="E364" s="7"/>
      <c r="F364" s="7"/>
      <c r="J364" s="7"/>
      <c r="K364" s="7"/>
      <c r="R364" s="7"/>
      <c r="S364" s="7"/>
    </row>
    <row r="365" spans="5:19" x14ac:dyDescent="0.2">
      <c r="E365" s="7"/>
      <c r="F365" s="7"/>
      <c r="J365" s="7"/>
      <c r="K365" s="7"/>
      <c r="R365" s="7"/>
      <c r="S365" s="7"/>
    </row>
    <row r="366" spans="5:19" x14ac:dyDescent="0.2">
      <c r="E366" s="7"/>
      <c r="F366" s="7"/>
      <c r="J366" s="7"/>
      <c r="K366" s="7"/>
      <c r="R366" s="7"/>
      <c r="S366" s="7"/>
    </row>
    <row r="367" spans="5:19" x14ac:dyDescent="0.2">
      <c r="E367" s="7"/>
      <c r="F367" s="7"/>
      <c r="J367" s="7"/>
      <c r="K367" s="7"/>
      <c r="R367" s="7"/>
      <c r="S367" s="7"/>
    </row>
    <row r="368" spans="5:19" x14ac:dyDescent="0.2">
      <c r="E368" s="7"/>
      <c r="F368" s="7"/>
      <c r="J368" s="7"/>
      <c r="K368" s="7"/>
      <c r="R368" s="7"/>
      <c r="S368" s="7"/>
    </row>
    <row r="369" spans="5:19" x14ac:dyDescent="0.2">
      <c r="E369" s="7"/>
      <c r="F369" s="7"/>
      <c r="J369" s="7"/>
      <c r="K369" s="7"/>
      <c r="R369" s="7"/>
      <c r="S369" s="7"/>
    </row>
    <row r="370" spans="5:19" x14ac:dyDescent="0.2">
      <c r="E370" s="7"/>
      <c r="F370" s="7"/>
      <c r="J370" s="7"/>
      <c r="K370" s="7"/>
      <c r="R370" s="7"/>
      <c r="S370" s="7"/>
    </row>
    <row r="371" spans="5:19" x14ac:dyDescent="0.2">
      <c r="E371" s="7"/>
      <c r="F371" s="7"/>
      <c r="J371" s="7"/>
      <c r="K371" s="7"/>
      <c r="R371" s="7"/>
      <c r="S371" s="7"/>
    </row>
    <row r="372" spans="5:19" x14ac:dyDescent="0.2">
      <c r="E372" s="7"/>
      <c r="F372" s="7"/>
      <c r="J372" s="7"/>
      <c r="K372" s="7"/>
      <c r="R372" s="7"/>
      <c r="S372" s="7"/>
    </row>
    <row r="373" spans="5:19" x14ac:dyDescent="0.2">
      <c r="E373" s="7"/>
      <c r="F373" s="7"/>
      <c r="J373" s="7"/>
      <c r="K373" s="7"/>
      <c r="R373" s="7"/>
      <c r="S373" s="7"/>
    </row>
    <row r="374" spans="5:19" x14ac:dyDescent="0.2">
      <c r="E374" s="7"/>
      <c r="F374" s="7"/>
      <c r="J374" s="7"/>
      <c r="K374" s="7"/>
      <c r="R374" s="7"/>
      <c r="S374" s="7"/>
    </row>
    <row r="375" spans="5:19" x14ac:dyDescent="0.2">
      <c r="E375" s="7"/>
      <c r="F375" s="7"/>
      <c r="J375" s="7"/>
      <c r="K375" s="7"/>
      <c r="R375" s="7"/>
      <c r="S375" s="7"/>
    </row>
    <row r="376" spans="5:19" x14ac:dyDescent="0.2">
      <c r="E376" s="7"/>
      <c r="F376" s="7"/>
      <c r="J376" s="7"/>
      <c r="K376" s="7"/>
      <c r="R376" s="7"/>
      <c r="S376" s="7"/>
    </row>
    <row r="377" spans="5:19" x14ac:dyDescent="0.2">
      <c r="E377" s="7"/>
      <c r="F377" s="7"/>
      <c r="J377" s="7"/>
      <c r="K377" s="7"/>
      <c r="R377" s="7"/>
      <c r="S377" s="7"/>
    </row>
    <row r="378" spans="5:19" x14ac:dyDescent="0.2">
      <c r="E378" s="7"/>
      <c r="F378" s="7"/>
      <c r="J378" s="7"/>
      <c r="K378" s="7"/>
      <c r="R378" s="7"/>
      <c r="S378" s="7"/>
    </row>
    <row r="379" spans="5:19" x14ac:dyDescent="0.2">
      <c r="E379" s="7"/>
      <c r="F379" s="7"/>
      <c r="J379" s="7"/>
      <c r="K379" s="7"/>
      <c r="R379" s="7"/>
      <c r="S379" s="7"/>
    </row>
    <row r="380" spans="5:19" x14ac:dyDescent="0.2">
      <c r="E380" s="7"/>
      <c r="F380" s="7"/>
      <c r="J380" s="7"/>
      <c r="K380" s="7"/>
      <c r="R380" s="7"/>
      <c r="S380" s="7"/>
    </row>
    <row r="381" spans="5:19" x14ac:dyDescent="0.2">
      <c r="E381" s="7"/>
      <c r="F381" s="7"/>
      <c r="J381" s="7"/>
      <c r="K381" s="7"/>
      <c r="R381" s="7"/>
      <c r="S381" s="7"/>
    </row>
    <row r="382" spans="5:19" x14ac:dyDescent="0.2">
      <c r="E382" s="7"/>
      <c r="F382" s="7"/>
      <c r="J382" s="7"/>
      <c r="K382" s="7"/>
      <c r="R382" s="7"/>
      <c r="S382" s="7"/>
    </row>
    <row r="383" spans="5:19" x14ac:dyDescent="0.2">
      <c r="E383" s="7"/>
      <c r="F383" s="7"/>
      <c r="J383" s="7"/>
      <c r="K383" s="7"/>
      <c r="R383" s="7"/>
      <c r="S383" s="7"/>
    </row>
    <row r="384" spans="5:19" x14ac:dyDescent="0.2">
      <c r="E384" s="7"/>
      <c r="F384" s="7"/>
      <c r="J384" s="7"/>
      <c r="K384" s="7"/>
      <c r="R384" s="7"/>
      <c r="S384" s="7"/>
    </row>
    <row r="385" spans="5:19" x14ac:dyDescent="0.2">
      <c r="E385" s="7"/>
      <c r="F385" s="7"/>
      <c r="J385" s="7"/>
      <c r="K385" s="7"/>
      <c r="R385" s="7"/>
      <c r="S385" s="7"/>
    </row>
    <row r="386" spans="5:19" x14ac:dyDescent="0.2">
      <c r="E386" s="7"/>
      <c r="F386" s="7"/>
      <c r="J386" s="7"/>
      <c r="K386" s="7"/>
      <c r="R386" s="7"/>
      <c r="S386" s="7"/>
    </row>
    <row r="387" spans="5:19" x14ac:dyDescent="0.2">
      <c r="E387" s="7"/>
      <c r="F387" s="7"/>
      <c r="J387" s="7"/>
      <c r="K387" s="7"/>
      <c r="R387" s="7"/>
      <c r="S387" s="7"/>
    </row>
    <row r="388" spans="5:19" x14ac:dyDescent="0.2">
      <c r="E388" s="7"/>
      <c r="F388" s="7"/>
      <c r="J388" s="7"/>
      <c r="K388" s="7"/>
      <c r="R388" s="7"/>
      <c r="S388" s="7"/>
    </row>
    <row r="389" spans="5:19" x14ac:dyDescent="0.2">
      <c r="E389" s="7"/>
      <c r="F389" s="7"/>
      <c r="J389" s="7"/>
      <c r="K389" s="7"/>
      <c r="R389" s="7"/>
      <c r="S389" s="7"/>
    </row>
    <row r="390" spans="5:19" x14ac:dyDescent="0.2">
      <c r="E390" s="7"/>
      <c r="F390" s="7"/>
      <c r="J390" s="7"/>
      <c r="K390" s="7"/>
      <c r="R390" s="7"/>
      <c r="S390" s="7"/>
    </row>
    <row r="391" spans="5:19" x14ac:dyDescent="0.2">
      <c r="E391" s="7"/>
      <c r="F391" s="7"/>
      <c r="J391" s="7"/>
      <c r="K391" s="7"/>
      <c r="R391" s="7"/>
      <c r="S391" s="7"/>
    </row>
    <row r="392" spans="5:19" x14ac:dyDescent="0.2">
      <c r="E392" s="7"/>
      <c r="F392" s="7"/>
      <c r="J392" s="7"/>
      <c r="K392" s="7"/>
      <c r="R392" s="7"/>
      <c r="S392" s="7"/>
    </row>
    <row r="393" spans="5:19" x14ac:dyDescent="0.2">
      <c r="E393" s="7"/>
      <c r="F393" s="7"/>
      <c r="J393" s="7"/>
      <c r="K393" s="7"/>
      <c r="R393" s="7"/>
      <c r="S393" s="7"/>
    </row>
    <row r="394" spans="5:19" x14ac:dyDescent="0.2">
      <c r="E394" s="7"/>
      <c r="F394" s="7"/>
      <c r="J394" s="7"/>
      <c r="K394" s="7"/>
      <c r="R394" s="7"/>
      <c r="S394" s="7"/>
    </row>
    <row r="395" spans="5:19" x14ac:dyDescent="0.2">
      <c r="E395" s="7"/>
      <c r="F395" s="7"/>
      <c r="J395" s="7"/>
      <c r="K395" s="7"/>
      <c r="R395" s="7"/>
      <c r="S395" s="7"/>
    </row>
    <row r="396" spans="5:19" x14ac:dyDescent="0.2">
      <c r="E396" s="7"/>
      <c r="F396" s="7"/>
      <c r="J396" s="7"/>
      <c r="K396" s="7"/>
      <c r="R396" s="7"/>
      <c r="S396" s="7"/>
    </row>
    <row r="397" spans="5:19" x14ac:dyDescent="0.2">
      <c r="E397" s="7"/>
      <c r="F397" s="7"/>
      <c r="J397" s="7"/>
      <c r="K397" s="7"/>
      <c r="R397" s="7"/>
      <c r="S397" s="7"/>
    </row>
    <row r="398" spans="5:19" x14ac:dyDescent="0.2">
      <c r="E398" s="7"/>
      <c r="F398" s="7"/>
      <c r="J398" s="7"/>
      <c r="K398" s="7"/>
      <c r="R398" s="7"/>
      <c r="S398" s="7"/>
    </row>
    <row r="399" spans="5:19" x14ac:dyDescent="0.2">
      <c r="E399" s="7"/>
      <c r="F399" s="7"/>
      <c r="J399" s="7"/>
      <c r="K399" s="7"/>
      <c r="R399" s="7"/>
      <c r="S399" s="7"/>
    </row>
    <row r="400" spans="5:19" x14ac:dyDescent="0.2">
      <c r="E400" s="7"/>
      <c r="F400" s="7"/>
      <c r="J400" s="7"/>
      <c r="K400" s="7"/>
      <c r="R400" s="7"/>
      <c r="S400" s="7"/>
    </row>
    <row r="401" spans="5:19" x14ac:dyDescent="0.2">
      <c r="E401" s="7"/>
      <c r="F401" s="7"/>
      <c r="J401" s="7"/>
      <c r="K401" s="7"/>
      <c r="R401" s="7"/>
      <c r="S401" s="7"/>
    </row>
    <row r="402" spans="5:19" x14ac:dyDescent="0.2">
      <c r="E402" s="7"/>
      <c r="F402" s="7"/>
      <c r="J402" s="7"/>
      <c r="K402" s="7"/>
      <c r="R402" s="7"/>
      <c r="S402" s="7"/>
    </row>
    <row r="403" spans="5:19" x14ac:dyDescent="0.2">
      <c r="E403" s="7"/>
      <c r="F403" s="7"/>
      <c r="J403" s="7"/>
      <c r="K403" s="7"/>
      <c r="R403" s="7"/>
      <c r="S403" s="7"/>
    </row>
    <row r="404" spans="5:19" x14ac:dyDescent="0.2">
      <c r="E404" s="7"/>
      <c r="F404" s="7"/>
      <c r="J404" s="7"/>
      <c r="K404" s="7"/>
      <c r="R404" s="7"/>
      <c r="S404" s="7"/>
    </row>
    <row r="405" spans="5:19" x14ac:dyDescent="0.2">
      <c r="E405" s="7"/>
      <c r="F405" s="7"/>
      <c r="J405" s="7"/>
      <c r="K405" s="7"/>
      <c r="R405" s="7"/>
      <c r="S405" s="7"/>
    </row>
    <row r="406" spans="5:19" x14ac:dyDescent="0.2">
      <c r="E406" s="7"/>
      <c r="F406" s="7"/>
      <c r="J406" s="7"/>
      <c r="K406" s="7"/>
      <c r="R406" s="7"/>
      <c r="S406" s="7"/>
    </row>
    <row r="407" spans="5:19" x14ac:dyDescent="0.2">
      <c r="E407" s="7"/>
      <c r="F407" s="7"/>
      <c r="J407" s="7"/>
      <c r="K407" s="7"/>
      <c r="R407" s="7"/>
      <c r="S407" s="7"/>
    </row>
    <row r="408" spans="5:19" x14ac:dyDescent="0.2">
      <c r="E408" s="7"/>
      <c r="F408" s="7"/>
      <c r="J408" s="7"/>
      <c r="K408" s="7"/>
      <c r="R408" s="7"/>
      <c r="S408" s="7"/>
    </row>
    <row r="409" spans="5:19" x14ac:dyDescent="0.2">
      <c r="E409" s="7"/>
      <c r="F409" s="7"/>
      <c r="J409" s="7"/>
      <c r="K409" s="7"/>
      <c r="R409" s="7"/>
      <c r="S409" s="7"/>
    </row>
    <row r="410" spans="5:19" x14ac:dyDescent="0.2">
      <c r="E410" s="7"/>
      <c r="F410" s="7"/>
      <c r="J410" s="7"/>
      <c r="K410" s="7"/>
      <c r="R410" s="7"/>
      <c r="S410" s="7"/>
    </row>
    <row r="411" spans="5:19" x14ac:dyDescent="0.2">
      <c r="E411" s="7"/>
      <c r="F411" s="7"/>
      <c r="J411" s="7"/>
      <c r="K411" s="7"/>
      <c r="R411" s="7"/>
      <c r="S411" s="7"/>
    </row>
    <row r="412" spans="5:19" x14ac:dyDescent="0.2">
      <c r="E412" s="7"/>
      <c r="F412" s="7"/>
      <c r="J412" s="7"/>
      <c r="K412" s="7"/>
      <c r="R412" s="7"/>
      <c r="S412" s="7"/>
    </row>
    <row r="413" spans="5:19" x14ac:dyDescent="0.2">
      <c r="E413" s="7"/>
      <c r="F413" s="7"/>
      <c r="J413" s="7"/>
      <c r="K413" s="7"/>
      <c r="R413" s="7"/>
      <c r="S413" s="7"/>
    </row>
    <row r="414" spans="5:19" x14ac:dyDescent="0.2">
      <c r="E414" s="7"/>
      <c r="F414" s="7"/>
      <c r="J414" s="7"/>
      <c r="K414" s="7"/>
      <c r="R414" s="7"/>
      <c r="S414" s="7"/>
    </row>
    <row r="415" spans="5:19" x14ac:dyDescent="0.2">
      <c r="E415" s="7"/>
      <c r="F415" s="7"/>
      <c r="J415" s="7"/>
      <c r="K415" s="7"/>
      <c r="R415" s="7"/>
      <c r="S415" s="7"/>
    </row>
    <row r="416" spans="5:19" x14ac:dyDescent="0.2">
      <c r="E416" s="7"/>
      <c r="F416" s="7"/>
      <c r="J416" s="7"/>
      <c r="K416" s="7"/>
      <c r="R416" s="7"/>
      <c r="S416" s="7"/>
    </row>
    <row r="417" spans="5:19" x14ac:dyDescent="0.2">
      <c r="E417" s="7"/>
      <c r="F417" s="7"/>
      <c r="J417" s="7"/>
      <c r="K417" s="7"/>
      <c r="R417" s="7"/>
      <c r="S417" s="7"/>
    </row>
    <row r="418" spans="5:19" x14ac:dyDescent="0.2">
      <c r="E418" s="7"/>
      <c r="F418" s="7"/>
      <c r="J418" s="7"/>
      <c r="K418" s="7"/>
      <c r="R418" s="7"/>
      <c r="S418" s="7"/>
    </row>
    <row r="419" spans="5:19" x14ac:dyDescent="0.2">
      <c r="E419" s="7"/>
      <c r="F419" s="7"/>
      <c r="J419" s="7"/>
      <c r="K419" s="7"/>
      <c r="R419" s="7"/>
      <c r="S419" s="7"/>
    </row>
    <row r="420" spans="5:19" x14ac:dyDescent="0.2">
      <c r="E420" s="7"/>
      <c r="F420" s="7"/>
      <c r="J420" s="7"/>
      <c r="K420" s="7"/>
      <c r="R420" s="7"/>
      <c r="S420" s="7"/>
    </row>
    <row r="421" spans="5:19" x14ac:dyDescent="0.2">
      <c r="E421" s="7"/>
      <c r="F421" s="7"/>
      <c r="J421" s="7"/>
      <c r="K421" s="7"/>
      <c r="R421" s="7"/>
      <c r="S421" s="7"/>
    </row>
    <row r="422" spans="5:19" x14ac:dyDescent="0.2">
      <c r="E422" s="7"/>
      <c r="F422" s="7"/>
      <c r="J422" s="7"/>
      <c r="K422" s="7"/>
      <c r="R422" s="7"/>
      <c r="S422" s="7"/>
    </row>
    <row r="423" spans="5:19" x14ac:dyDescent="0.2">
      <c r="E423" s="7"/>
      <c r="F423" s="7"/>
      <c r="J423" s="7"/>
      <c r="K423" s="7"/>
      <c r="R423" s="7"/>
      <c r="S423" s="7"/>
    </row>
    <row r="424" spans="5:19" x14ac:dyDescent="0.2">
      <c r="E424" s="7"/>
      <c r="F424" s="7"/>
      <c r="J424" s="7"/>
      <c r="K424" s="7"/>
      <c r="R424" s="7"/>
      <c r="S424" s="7"/>
    </row>
    <row r="425" spans="5:19" x14ac:dyDescent="0.2">
      <c r="E425" s="7"/>
      <c r="F425" s="7"/>
      <c r="J425" s="7"/>
      <c r="K425" s="7"/>
      <c r="R425" s="7"/>
      <c r="S425" s="7"/>
    </row>
    <row r="426" spans="5:19" x14ac:dyDescent="0.2">
      <c r="E426" s="7"/>
      <c r="F426" s="7"/>
      <c r="J426" s="7"/>
      <c r="K426" s="7"/>
      <c r="R426" s="7"/>
      <c r="S426" s="7"/>
    </row>
    <row r="427" spans="5:19" x14ac:dyDescent="0.2">
      <c r="E427" s="7"/>
      <c r="F427" s="7"/>
      <c r="J427" s="7"/>
      <c r="K427" s="7"/>
      <c r="R427" s="7"/>
      <c r="S427" s="7"/>
    </row>
    <row r="428" spans="5:19" x14ac:dyDescent="0.2">
      <c r="E428" s="7"/>
      <c r="F428" s="7"/>
      <c r="J428" s="7"/>
      <c r="K428" s="7"/>
      <c r="R428" s="7"/>
      <c r="S428" s="7"/>
    </row>
    <row r="429" spans="5:19" x14ac:dyDescent="0.2">
      <c r="E429" s="7"/>
      <c r="F429" s="7"/>
      <c r="J429" s="7"/>
      <c r="K429" s="7"/>
      <c r="R429" s="7"/>
      <c r="S429" s="7"/>
    </row>
    <row r="430" spans="5:19" x14ac:dyDescent="0.2">
      <c r="E430" s="7"/>
      <c r="F430" s="7"/>
      <c r="J430" s="7"/>
      <c r="K430" s="7"/>
      <c r="R430" s="7"/>
      <c r="S430" s="7"/>
    </row>
    <row r="431" spans="5:19" x14ac:dyDescent="0.2">
      <c r="E431" s="7"/>
      <c r="F431" s="7"/>
      <c r="J431" s="7"/>
      <c r="K431" s="7"/>
      <c r="R431" s="7"/>
      <c r="S431" s="7"/>
    </row>
    <row r="432" spans="5:19" x14ac:dyDescent="0.2">
      <c r="E432" s="7"/>
      <c r="F432" s="7"/>
      <c r="J432" s="7"/>
      <c r="K432" s="7"/>
      <c r="R432" s="7"/>
      <c r="S432" s="7"/>
    </row>
    <row r="433" spans="5:19" x14ac:dyDescent="0.2">
      <c r="E433" s="7"/>
      <c r="F433" s="7"/>
      <c r="J433" s="7"/>
      <c r="K433" s="7"/>
      <c r="R433" s="7"/>
      <c r="S433" s="7"/>
    </row>
    <row r="434" spans="5:19" x14ac:dyDescent="0.2">
      <c r="E434" s="7"/>
      <c r="F434" s="7"/>
      <c r="J434" s="7"/>
      <c r="K434" s="7"/>
      <c r="R434" s="7"/>
      <c r="S434" s="7"/>
    </row>
    <row r="435" spans="5:19" x14ac:dyDescent="0.2">
      <c r="E435" s="7"/>
      <c r="F435" s="7"/>
      <c r="J435" s="7"/>
      <c r="K435" s="7"/>
      <c r="R435" s="7"/>
      <c r="S435" s="7"/>
    </row>
    <row r="436" spans="5:19" x14ac:dyDescent="0.2">
      <c r="E436" s="7"/>
      <c r="F436" s="7"/>
      <c r="J436" s="7"/>
      <c r="K436" s="7"/>
      <c r="R436" s="7"/>
      <c r="S436" s="7"/>
    </row>
    <row r="437" spans="5:19" x14ac:dyDescent="0.2">
      <c r="E437" s="7"/>
      <c r="F437" s="7"/>
      <c r="J437" s="7"/>
      <c r="K437" s="7"/>
      <c r="R437" s="7"/>
      <c r="S437" s="7"/>
    </row>
    <row r="438" spans="5:19" x14ac:dyDescent="0.2">
      <c r="E438" s="7"/>
      <c r="F438" s="7"/>
      <c r="J438" s="7"/>
      <c r="K438" s="7"/>
      <c r="R438" s="7"/>
      <c r="S438" s="7"/>
    </row>
    <row r="439" spans="5:19" x14ac:dyDescent="0.2">
      <c r="E439" s="7"/>
      <c r="F439" s="7"/>
      <c r="J439" s="7"/>
      <c r="K439" s="7"/>
      <c r="R439" s="7"/>
      <c r="S439" s="7"/>
    </row>
    <row r="440" spans="5:19" x14ac:dyDescent="0.2">
      <c r="E440" s="7"/>
      <c r="F440" s="7"/>
      <c r="J440" s="7"/>
      <c r="K440" s="7"/>
      <c r="R440" s="7"/>
      <c r="S440" s="7"/>
    </row>
    <row r="441" spans="5:19" x14ac:dyDescent="0.2">
      <c r="E441" s="7"/>
      <c r="F441" s="7"/>
      <c r="J441" s="7"/>
      <c r="K441" s="7"/>
      <c r="R441" s="7"/>
      <c r="S441" s="7"/>
    </row>
    <row r="442" spans="5:19" x14ac:dyDescent="0.2">
      <c r="E442" s="7"/>
      <c r="F442" s="7"/>
      <c r="J442" s="7"/>
      <c r="K442" s="7"/>
      <c r="R442" s="7"/>
      <c r="S442" s="7"/>
    </row>
    <row r="443" spans="5:19" x14ac:dyDescent="0.2">
      <c r="E443" s="7"/>
      <c r="F443" s="7"/>
      <c r="J443" s="7"/>
      <c r="K443" s="7"/>
      <c r="R443" s="7"/>
      <c r="S443" s="7"/>
    </row>
    <row r="444" spans="5:19" x14ac:dyDescent="0.2">
      <c r="E444" s="7"/>
      <c r="F444" s="7"/>
      <c r="J444" s="7"/>
      <c r="K444" s="7"/>
      <c r="R444" s="7"/>
      <c r="S444" s="7"/>
    </row>
    <row r="445" spans="5:19" x14ac:dyDescent="0.2">
      <c r="E445" s="7"/>
      <c r="F445" s="7"/>
      <c r="J445" s="7"/>
      <c r="K445" s="7"/>
      <c r="R445" s="7"/>
      <c r="S445" s="7"/>
    </row>
    <row r="446" spans="5:19" x14ac:dyDescent="0.2">
      <c r="E446" s="7"/>
      <c r="F446" s="7"/>
      <c r="J446" s="7"/>
      <c r="K446" s="7"/>
      <c r="R446" s="7"/>
      <c r="S446" s="7"/>
    </row>
    <row r="447" spans="5:19" x14ac:dyDescent="0.2">
      <c r="E447" s="7"/>
      <c r="F447" s="7"/>
      <c r="J447" s="7"/>
      <c r="K447" s="7"/>
      <c r="R447" s="7"/>
      <c r="S447" s="7"/>
    </row>
    <row r="448" spans="5:19" x14ac:dyDescent="0.2">
      <c r="E448" s="7"/>
      <c r="F448" s="7"/>
      <c r="J448" s="7"/>
      <c r="K448" s="7"/>
      <c r="R448" s="7"/>
      <c r="S448" s="7"/>
    </row>
    <row r="449" spans="5:19" x14ac:dyDescent="0.2">
      <c r="E449" s="7"/>
      <c r="F449" s="7"/>
      <c r="J449" s="7"/>
      <c r="K449" s="7"/>
      <c r="R449" s="7"/>
      <c r="S449" s="7"/>
    </row>
    <row r="450" spans="5:19" x14ac:dyDescent="0.2">
      <c r="E450" s="7"/>
      <c r="F450" s="7"/>
      <c r="J450" s="7"/>
      <c r="K450" s="7"/>
      <c r="R450" s="7"/>
      <c r="S450" s="7"/>
    </row>
    <row r="451" spans="5:19" x14ac:dyDescent="0.2">
      <c r="E451" s="7"/>
      <c r="F451" s="7"/>
      <c r="J451" s="7"/>
      <c r="K451" s="7"/>
      <c r="R451" s="7"/>
      <c r="S451" s="7"/>
    </row>
    <row r="452" spans="5:19" x14ac:dyDescent="0.2">
      <c r="E452" s="7"/>
      <c r="F452" s="7"/>
      <c r="J452" s="7"/>
      <c r="K452" s="7"/>
      <c r="R452" s="7"/>
      <c r="S452" s="7"/>
    </row>
    <row r="453" spans="5:19" x14ac:dyDescent="0.2">
      <c r="E453" s="7"/>
      <c r="F453" s="7"/>
      <c r="J453" s="7"/>
      <c r="K453" s="7"/>
      <c r="R453" s="7"/>
      <c r="S453" s="7"/>
    </row>
    <row r="454" spans="5:19" x14ac:dyDescent="0.2">
      <c r="E454" s="7"/>
      <c r="F454" s="7"/>
      <c r="J454" s="7"/>
      <c r="K454" s="7"/>
      <c r="R454" s="7"/>
      <c r="S454" s="7"/>
    </row>
    <row r="455" spans="5:19" x14ac:dyDescent="0.2">
      <c r="E455" s="7"/>
      <c r="F455" s="7"/>
      <c r="J455" s="7"/>
      <c r="K455" s="7"/>
      <c r="R455" s="7"/>
      <c r="S455" s="7"/>
    </row>
    <row r="456" spans="5:19" x14ac:dyDescent="0.2">
      <c r="E456" s="7"/>
      <c r="F456" s="7"/>
      <c r="J456" s="7"/>
      <c r="K456" s="7"/>
      <c r="R456" s="7"/>
      <c r="S456" s="7"/>
    </row>
    <row r="457" spans="5:19" x14ac:dyDescent="0.2">
      <c r="E457" s="7"/>
      <c r="F457" s="7"/>
      <c r="J457" s="7"/>
      <c r="K457" s="7"/>
      <c r="R457" s="7"/>
      <c r="S457" s="7"/>
    </row>
    <row r="458" spans="5:19" x14ac:dyDescent="0.2">
      <c r="E458" s="7"/>
      <c r="F458" s="7"/>
      <c r="J458" s="7"/>
      <c r="K458" s="7"/>
      <c r="R458" s="7"/>
      <c r="S458" s="7"/>
    </row>
    <row r="459" spans="5:19" x14ac:dyDescent="0.2">
      <c r="E459" s="7"/>
      <c r="F459" s="7"/>
      <c r="J459" s="7"/>
      <c r="K459" s="7"/>
      <c r="R459" s="7"/>
      <c r="S459" s="7"/>
    </row>
    <row r="460" spans="5:19" x14ac:dyDescent="0.2">
      <c r="E460" s="7"/>
      <c r="F460" s="7"/>
      <c r="J460" s="7"/>
      <c r="K460" s="7"/>
      <c r="R460" s="7"/>
      <c r="S460" s="7"/>
    </row>
    <row r="461" spans="5:19" x14ac:dyDescent="0.2">
      <c r="E461" s="7"/>
      <c r="F461" s="7"/>
      <c r="J461" s="7"/>
      <c r="K461" s="7"/>
      <c r="R461" s="7"/>
      <c r="S461" s="7"/>
    </row>
    <row r="462" spans="5:19" x14ac:dyDescent="0.2">
      <c r="E462" s="7"/>
      <c r="F462" s="7"/>
      <c r="J462" s="7"/>
      <c r="K462" s="7"/>
      <c r="R462" s="7"/>
      <c r="S462" s="7"/>
    </row>
    <row r="463" spans="5:19" x14ac:dyDescent="0.2">
      <c r="E463" s="7"/>
      <c r="F463" s="7"/>
      <c r="J463" s="7"/>
      <c r="K463" s="7"/>
      <c r="R463" s="7"/>
      <c r="S463" s="7"/>
    </row>
    <row r="464" spans="5:19" x14ac:dyDescent="0.2">
      <c r="E464" s="7"/>
      <c r="F464" s="7"/>
      <c r="J464" s="7"/>
      <c r="K464" s="7"/>
      <c r="R464" s="7"/>
      <c r="S464" s="7"/>
    </row>
    <row r="465" spans="5:19" x14ac:dyDescent="0.2">
      <c r="E465" s="7"/>
      <c r="F465" s="7"/>
      <c r="J465" s="7"/>
      <c r="K465" s="7"/>
      <c r="R465" s="7"/>
      <c r="S465" s="7"/>
    </row>
    <row r="466" spans="5:19" x14ac:dyDescent="0.2">
      <c r="E466" s="7"/>
      <c r="F466" s="7"/>
      <c r="J466" s="7"/>
      <c r="K466" s="7"/>
      <c r="R466" s="7"/>
      <c r="S466" s="7"/>
    </row>
    <row r="467" spans="5:19" x14ac:dyDescent="0.2">
      <c r="E467" s="7"/>
      <c r="F467" s="7"/>
      <c r="J467" s="7"/>
      <c r="K467" s="7"/>
      <c r="R467" s="7"/>
      <c r="S467" s="7"/>
    </row>
    <row r="468" spans="5:19" x14ac:dyDescent="0.2">
      <c r="E468" s="7"/>
      <c r="F468" s="7"/>
      <c r="J468" s="7"/>
      <c r="K468" s="7"/>
      <c r="R468" s="7"/>
      <c r="S468" s="7"/>
    </row>
    <row r="469" spans="5:19" x14ac:dyDescent="0.2">
      <c r="E469" s="7"/>
      <c r="F469" s="7"/>
      <c r="J469" s="7"/>
      <c r="K469" s="7"/>
      <c r="R469" s="7"/>
      <c r="S469" s="7"/>
    </row>
    <row r="470" spans="5:19" x14ac:dyDescent="0.2">
      <c r="E470" s="7"/>
      <c r="F470" s="7"/>
      <c r="J470" s="7"/>
      <c r="K470" s="7"/>
      <c r="R470" s="7"/>
      <c r="S470" s="7"/>
    </row>
    <row r="471" spans="5:19" x14ac:dyDescent="0.2">
      <c r="E471" s="7"/>
      <c r="F471" s="7"/>
      <c r="J471" s="7"/>
      <c r="K471" s="7"/>
      <c r="R471" s="7"/>
      <c r="S471" s="7"/>
    </row>
    <row r="472" spans="5:19" x14ac:dyDescent="0.2">
      <c r="E472" s="7"/>
      <c r="F472" s="7"/>
      <c r="J472" s="7"/>
      <c r="K472" s="7"/>
      <c r="R472" s="7"/>
      <c r="S472" s="7"/>
    </row>
    <row r="473" spans="5:19" x14ac:dyDescent="0.2">
      <c r="E473" s="7"/>
      <c r="F473" s="7"/>
      <c r="J473" s="7"/>
      <c r="K473" s="7"/>
      <c r="R473" s="7"/>
      <c r="S473" s="7"/>
    </row>
    <row r="474" spans="5:19" x14ac:dyDescent="0.2">
      <c r="E474" s="7"/>
      <c r="F474" s="7"/>
      <c r="J474" s="7"/>
      <c r="K474" s="7"/>
      <c r="R474" s="7"/>
      <c r="S474" s="7"/>
    </row>
    <row r="475" spans="5:19" x14ac:dyDescent="0.2">
      <c r="E475" s="7"/>
      <c r="F475" s="7"/>
      <c r="J475" s="7"/>
      <c r="K475" s="7"/>
      <c r="R475" s="7"/>
      <c r="S475" s="7"/>
    </row>
    <row r="476" spans="5:19" x14ac:dyDescent="0.2">
      <c r="E476" s="7"/>
      <c r="F476" s="7"/>
      <c r="J476" s="7"/>
      <c r="K476" s="7"/>
      <c r="R476" s="7"/>
      <c r="S476" s="7"/>
    </row>
    <row r="477" spans="5:19" x14ac:dyDescent="0.2">
      <c r="E477" s="7"/>
      <c r="F477" s="7"/>
      <c r="J477" s="7"/>
      <c r="K477" s="7"/>
      <c r="R477" s="7"/>
      <c r="S477" s="7"/>
    </row>
    <row r="478" spans="5:19" x14ac:dyDescent="0.2">
      <c r="E478" s="7"/>
      <c r="F478" s="7"/>
      <c r="J478" s="7"/>
      <c r="K478" s="7"/>
      <c r="R478" s="7"/>
      <c r="S478" s="7"/>
    </row>
    <row r="479" spans="5:19" x14ac:dyDescent="0.2">
      <c r="E479" s="7"/>
      <c r="F479" s="7"/>
      <c r="J479" s="7"/>
      <c r="K479" s="7"/>
      <c r="R479" s="7"/>
      <c r="S479" s="7"/>
    </row>
    <row r="480" spans="5:19" x14ac:dyDescent="0.2">
      <c r="E480" s="7"/>
      <c r="F480" s="7"/>
      <c r="J480" s="7"/>
      <c r="K480" s="7"/>
      <c r="R480" s="7"/>
      <c r="S480" s="7"/>
    </row>
    <row r="481" spans="5:19" x14ac:dyDescent="0.2">
      <c r="E481" s="7"/>
      <c r="F481" s="7"/>
      <c r="J481" s="7"/>
      <c r="K481" s="7"/>
      <c r="R481" s="7"/>
      <c r="S481" s="7"/>
    </row>
    <row r="482" spans="5:19" x14ac:dyDescent="0.2">
      <c r="E482" s="7"/>
      <c r="F482" s="7"/>
      <c r="J482" s="7"/>
      <c r="K482" s="7"/>
      <c r="R482" s="7"/>
      <c r="S482" s="7"/>
    </row>
    <row r="483" spans="5:19" x14ac:dyDescent="0.2">
      <c r="E483" s="7"/>
      <c r="F483" s="7"/>
      <c r="J483" s="7"/>
      <c r="K483" s="7"/>
      <c r="R483" s="7"/>
      <c r="S483" s="7"/>
    </row>
    <row r="484" spans="5:19" x14ac:dyDescent="0.2">
      <c r="E484" s="7"/>
      <c r="F484" s="7"/>
      <c r="J484" s="7"/>
      <c r="K484" s="7"/>
      <c r="R484" s="7"/>
      <c r="S484" s="7"/>
    </row>
    <row r="485" spans="5:19" x14ac:dyDescent="0.2">
      <c r="E485" s="7"/>
      <c r="F485" s="7"/>
      <c r="J485" s="7"/>
      <c r="K485" s="7"/>
      <c r="R485" s="7"/>
      <c r="S485" s="7"/>
    </row>
    <row r="486" spans="5:19" x14ac:dyDescent="0.2">
      <c r="E486" s="7"/>
      <c r="F486" s="7"/>
      <c r="J486" s="7"/>
      <c r="K486" s="7"/>
      <c r="R486" s="7"/>
      <c r="S486" s="7"/>
    </row>
    <row r="487" spans="5:19" x14ac:dyDescent="0.2">
      <c r="E487" s="7"/>
      <c r="F487" s="7"/>
      <c r="J487" s="7"/>
      <c r="K487" s="7"/>
      <c r="R487" s="7"/>
      <c r="S487" s="7"/>
    </row>
    <row r="488" spans="5:19" x14ac:dyDescent="0.2">
      <c r="E488" s="7"/>
      <c r="F488" s="7"/>
      <c r="J488" s="7"/>
      <c r="K488" s="7"/>
      <c r="R488" s="7"/>
      <c r="S488" s="7"/>
    </row>
    <row r="489" spans="5:19" x14ac:dyDescent="0.2">
      <c r="E489" s="7"/>
      <c r="F489" s="7"/>
      <c r="J489" s="7"/>
      <c r="K489" s="7"/>
      <c r="R489" s="7"/>
      <c r="S489" s="7"/>
    </row>
    <row r="490" spans="5:19" x14ac:dyDescent="0.2">
      <c r="E490" s="7"/>
      <c r="F490" s="7"/>
      <c r="J490" s="7"/>
      <c r="K490" s="7"/>
      <c r="R490" s="7"/>
      <c r="S490" s="7"/>
    </row>
    <row r="491" spans="5:19" x14ac:dyDescent="0.2">
      <c r="E491" s="7"/>
      <c r="F491" s="7"/>
      <c r="J491" s="7"/>
      <c r="K491" s="7"/>
      <c r="R491" s="7"/>
      <c r="S491" s="7"/>
    </row>
    <row r="492" spans="5:19" x14ac:dyDescent="0.2">
      <c r="E492" s="7"/>
      <c r="F492" s="7"/>
      <c r="J492" s="7"/>
      <c r="K492" s="7"/>
      <c r="R492" s="7"/>
      <c r="S492" s="7"/>
    </row>
    <row r="493" spans="5:19" x14ac:dyDescent="0.2">
      <c r="E493" s="7"/>
      <c r="F493" s="7"/>
      <c r="J493" s="7"/>
      <c r="K493" s="7"/>
      <c r="R493" s="7"/>
      <c r="S493" s="7"/>
    </row>
    <row r="494" spans="5:19" x14ac:dyDescent="0.2">
      <c r="E494" s="7"/>
      <c r="F494" s="7"/>
      <c r="J494" s="7"/>
      <c r="K494" s="7"/>
      <c r="R494" s="7"/>
      <c r="S494" s="7"/>
    </row>
    <row r="495" spans="5:19" x14ac:dyDescent="0.2">
      <c r="E495" s="7"/>
      <c r="F495" s="7"/>
      <c r="J495" s="7"/>
      <c r="K495" s="7"/>
      <c r="R495" s="7"/>
      <c r="S495" s="7"/>
    </row>
    <row r="496" spans="5:19" x14ac:dyDescent="0.2">
      <c r="E496" s="7"/>
      <c r="F496" s="7"/>
      <c r="J496" s="7"/>
      <c r="K496" s="7"/>
      <c r="R496" s="7"/>
      <c r="S496" s="7"/>
    </row>
    <row r="497" spans="5:19" x14ac:dyDescent="0.2">
      <c r="E497" s="7"/>
      <c r="F497" s="7"/>
      <c r="J497" s="7"/>
      <c r="K497" s="7"/>
      <c r="R497" s="7"/>
      <c r="S497" s="7"/>
    </row>
    <row r="498" spans="5:19" x14ac:dyDescent="0.2">
      <c r="E498" s="7"/>
      <c r="F498" s="7"/>
      <c r="J498" s="7"/>
      <c r="K498" s="7"/>
      <c r="R498" s="7"/>
      <c r="S498" s="7"/>
    </row>
    <row r="499" spans="5:19" x14ac:dyDescent="0.2">
      <c r="E499" s="7"/>
      <c r="F499" s="7"/>
      <c r="J499" s="7"/>
      <c r="K499" s="7"/>
      <c r="R499" s="7"/>
      <c r="S499" s="7"/>
    </row>
    <row r="500" spans="5:19" x14ac:dyDescent="0.2">
      <c r="E500" s="7"/>
      <c r="F500" s="7"/>
      <c r="J500" s="7"/>
      <c r="K500" s="7"/>
      <c r="R500" s="7"/>
      <c r="S500" s="7"/>
    </row>
    <row r="501" spans="5:19" x14ac:dyDescent="0.2">
      <c r="E501" s="7"/>
      <c r="F501" s="7"/>
      <c r="J501" s="7"/>
      <c r="K501" s="7"/>
      <c r="R501" s="7"/>
      <c r="S501" s="7"/>
    </row>
    <row r="502" spans="5:19" x14ac:dyDescent="0.2">
      <c r="E502" s="7"/>
      <c r="F502" s="7"/>
      <c r="J502" s="7"/>
      <c r="K502" s="7"/>
      <c r="R502" s="7"/>
      <c r="S502" s="7"/>
    </row>
    <row r="503" spans="5:19" x14ac:dyDescent="0.2">
      <c r="E503" s="7"/>
      <c r="F503" s="7"/>
      <c r="J503" s="7"/>
      <c r="K503" s="7"/>
      <c r="R503" s="7"/>
      <c r="S503" s="7"/>
    </row>
    <row r="504" spans="5:19" x14ac:dyDescent="0.2">
      <c r="E504" s="7"/>
      <c r="F504" s="7"/>
      <c r="J504" s="7"/>
      <c r="K504" s="7"/>
      <c r="R504" s="7"/>
      <c r="S504" s="7"/>
    </row>
    <row r="505" spans="5:19" x14ac:dyDescent="0.2">
      <c r="E505" s="7"/>
      <c r="F505" s="7"/>
      <c r="J505" s="7"/>
      <c r="K505" s="7"/>
      <c r="R505" s="7"/>
      <c r="S505" s="7"/>
    </row>
    <row r="506" spans="5:19" x14ac:dyDescent="0.2">
      <c r="E506" s="7"/>
      <c r="F506" s="7"/>
      <c r="J506" s="7"/>
      <c r="K506" s="7"/>
      <c r="R506" s="7"/>
      <c r="S506" s="7"/>
    </row>
    <row r="507" spans="5:19" x14ac:dyDescent="0.2">
      <c r="E507" s="7"/>
      <c r="F507" s="7"/>
      <c r="J507" s="7"/>
      <c r="K507" s="7"/>
      <c r="R507" s="7"/>
      <c r="S507" s="7"/>
    </row>
    <row r="508" spans="5:19" x14ac:dyDescent="0.2">
      <c r="E508" s="7"/>
      <c r="F508" s="7"/>
      <c r="J508" s="7"/>
      <c r="K508" s="7"/>
      <c r="R508" s="7"/>
      <c r="S508" s="7"/>
    </row>
    <row r="509" spans="5:19" x14ac:dyDescent="0.2">
      <c r="E509" s="7"/>
      <c r="F509" s="7"/>
      <c r="J509" s="7"/>
      <c r="K509" s="7"/>
      <c r="R509" s="7"/>
      <c r="S509" s="7"/>
    </row>
    <row r="510" spans="5:19" x14ac:dyDescent="0.2">
      <c r="E510" s="7"/>
      <c r="F510" s="7"/>
      <c r="J510" s="7"/>
      <c r="K510" s="7"/>
      <c r="R510" s="7"/>
      <c r="S510" s="7"/>
    </row>
    <row r="511" spans="5:19" x14ac:dyDescent="0.2">
      <c r="E511" s="7"/>
      <c r="F511" s="7"/>
      <c r="J511" s="7"/>
      <c r="K511" s="7"/>
      <c r="R511" s="7"/>
      <c r="S511" s="7"/>
    </row>
    <row r="512" spans="5:19" x14ac:dyDescent="0.2">
      <c r="E512" s="7"/>
      <c r="F512" s="7"/>
      <c r="J512" s="7"/>
      <c r="K512" s="7"/>
      <c r="R512" s="7"/>
      <c r="S512" s="7"/>
    </row>
    <row r="513" spans="5:19" x14ac:dyDescent="0.2">
      <c r="E513" s="7"/>
      <c r="F513" s="7"/>
      <c r="J513" s="7"/>
      <c r="K513" s="7"/>
      <c r="R513" s="7"/>
      <c r="S513" s="7"/>
    </row>
    <row r="514" spans="5:19" x14ac:dyDescent="0.2">
      <c r="E514" s="7"/>
      <c r="F514" s="7"/>
      <c r="J514" s="7"/>
      <c r="K514" s="7"/>
      <c r="R514" s="7"/>
      <c r="S514" s="7"/>
    </row>
    <row r="515" spans="5:19" x14ac:dyDescent="0.2">
      <c r="E515" s="7"/>
      <c r="F515" s="7"/>
      <c r="J515" s="7"/>
      <c r="K515" s="7"/>
      <c r="R515" s="7"/>
      <c r="S515" s="7"/>
    </row>
    <row r="516" spans="5:19" x14ac:dyDescent="0.2">
      <c r="E516" s="7"/>
      <c r="F516" s="7"/>
      <c r="J516" s="7"/>
      <c r="K516" s="7"/>
      <c r="R516" s="7"/>
      <c r="S516" s="7"/>
    </row>
    <row r="517" spans="5:19" x14ac:dyDescent="0.2">
      <c r="E517" s="7"/>
      <c r="F517" s="7"/>
      <c r="J517" s="7"/>
      <c r="K517" s="7"/>
      <c r="R517" s="7"/>
      <c r="S517" s="7"/>
    </row>
    <row r="518" spans="5:19" x14ac:dyDescent="0.2">
      <c r="E518" s="7"/>
      <c r="F518" s="7"/>
      <c r="J518" s="7"/>
      <c r="K518" s="7"/>
      <c r="R518" s="7"/>
      <c r="S518" s="7"/>
    </row>
    <row r="519" spans="5:19" x14ac:dyDescent="0.2">
      <c r="E519" s="7"/>
      <c r="F519" s="7"/>
      <c r="J519" s="7"/>
      <c r="K519" s="7"/>
      <c r="R519" s="7"/>
      <c r="S519" s="7"/>
    </row>
    <row r="520" spans="5:19" x14ac:dyDescent="0.2">
      <c r="E520" s="7"/>
      <c r="F520" s="7"/>
      <c r="J520" s="7"/>
      <c r="K520" s="7"/>
      <c r="R520" s="7"/>
      <c r="S520" s="7"/>
    </row>
    <row r="521" spans="5:19" x14ac:dyDescent="0.2">
      <c r="E521" s="7"/>
      <c r="F521" s="7"/>
      <c r="J521" s="7"/>
      <c r="K521" s="7"/>
      <c r="R521" s="7"/>
      <c r="S521" s="7"/>
    </row>
    <row r="522" spans="5:19" x14ac:dyDescent="0.2">
      <c r="E522" s="7"/>
      <c r="F522" s="7"/>
      <c r="J522" s="7"/>
      <c r="K522" s="7"/>
      <c r="R522" s="7"/>
      <c r="S522" s="7"/>
    </row>
    <row r="523" spans="5:19" x14ac:dyDescent="0.2">
      <c r="E523" s="7"/>
      <c r="F523" s="7"/>
      <c r="J523" s="7"/>
      <c r="K523" s="7"/>
      <c r="R523" s="7"/>
      <c r="S523" s="7"/>
    </row>
    <row r="524" spans="5:19" x14ac:dyDescent="0.2">
      <c r="E524" s="7"/>
      <c r="F524" s="7"/>
      <c r="J524" s="7"/>
      <c r="K524" s="7"/>
      <c r="R524" s="7"/>
      <c r="S524" s="7"/>
    </row>
    <row r="525" spans="5:19" x14ac:dyDescent="0.2">
      <c r="E525" s="7"/>
      <c r="F525" s="7"/>
      <c r="J525" s="7"/>
      <c r="K525" s="7"/>
      <c r="R525" s="7"/>
      <c r="S525" s="7"/>
    </row>
    <row r="526" spans="5:19" x14ac:dyDescent="0.2">
      <c r="E526" s="7"/>
      <c r="F526" s="7"/>
      <c r="J526" s="7"/>
      <c r="K526" s="7"/>
      <c r="R526" s="7"/>
      <c r="S526" s="7"/>
    </row>
    <row r="527" spans="5:19" x14ac:dyDescent="0.2">
      <c r="E527" s="7"/>
      <c r="F527" s="7"/>
      <c r="J527" s="7"/>
      <c r="K527" s="7"/>
      <c r="R527" s="7"/>
      <c r="S527" s="7"/>
    </row>
    <row r="528" spans="5:19" x14ac:dyDescent="0.2">
      <c r="E528" s="7"/>
      <c r="F528" s="7"/>
      <c r="J528" s="7"/>
      <c r="K528" s="7"/>
      <c r="R528" s="7"/>
      <c r="S528" s="7"/>
    </row>
    <row r="529" spans="5:19" x14ac:dyDescent="0.2">
      <c r="E529" s="7"/>
      <c r="F529" s="7"/>
      <c r="J529" s="7"/>
      <c r="K529" s="7"/>
      <c r="R529" s="7"/>
      <c r="S529" s="7"/>
    </row>
    <row r="530" spans="5:19" x14ac:dyDescent="0.2">
      <c r="E530" s="7"/>
      <c r="F530" s="7"/>
      <c r="J530" s="7"/>
      <c r="K530" s="7"/>
      <c r="R530" s="7"/>
      <c r="S530" s="7"/>
    </row>
    <row r="531" spans="5:19" x14ac:dyDescent="0.2">
      <c r="E531" s="7"/>
      <c r="F531" s="7"/>
      <c r="J531" s="7"/>
      <c r="K531" s="7"/>
      <c r="R531" s="7"/>
      <c r="S531" s="7"/>
    </row>
    <row r="532" spans="5:19" x14ac:dyDescent="0.2">
      <c r="E532" s="7"/>
      <c r="F532" s="7"/>
      <c r="J532" s="7"/>
      <c r="K532" s="7"/>
      <c r="R532" s="7"/>
      <c r="S532" s="7"/>
    </row>
    <row r="533" spans="5:19" x14ac:dyDescent="0.2">
      <c r="E533" s="7"/>
      <c r="F533" s="7"/>
      <c r="J533" s="7"/>
      <c r="K533" s="7"/>
      <c r="R533" s="7"/>
      <c r="S533" s="7"/>
    </row>
    <row r="534" spans="5:19" x14ac:dyDescent="0.2">
      <c r="E534" s="7"/>
      <c r="F534" s="7"/>
      <c r="J534" s="7"/>
      <c r="K534" s="7"/>
      <c r="R534" s="7"/>
      <c r="S534" s="7"/>
    </row>
    <row r="535" spans="5:19" x14ac:dyDescent="0.2">
      <c r="E535" s="7"/>
      <c r="F535" s="7"/>
      <c r="J535" s="7"/>
      <c r="K535" s="7"/>
      <c r="R535" s="7"/>
      <c r="S535" s="7"/>
    </row>
    <row r="536" spans="5:19" x14ac:dyDescent="0.2">
      <c r="E536" s="7"/>
      <c r="F536" s="7"/>
      <c r="J536" s="7"/>
      <c r="K536" s="7"/>
      <c r="R536" s="7"/>
      <c r="S536" s="7"/>
    </row>
    <row r="537" spans="5:19" x14ac:dyDescent="0.2">
      <c r="E537" s="7"/>
      <c r="F537" s="7"/>
      <c r="J537" s="7"/>
      <c r="K537" s="7"/>
      <c r="R537" s="7"/>
      <c r="S537" s="7"/>
    </row>
    <row r="538" spans="5:19" x14ac:dyDescent="0.2">
      <c r="E538" s="7"/>
      <c r="F538" s="7"/>
      <c r="J538" s="7"/>
      <c r="K538" s="7"/>
      <c r="R538" s="7"/>
      <c r="S538" s="7"/>
    </row>
    <row r="539" spans="5:19" x14ac:dyDescent="0.2">
      <c r="E539" s="7"/>
      <c r="F539" s="7"/>
      <c r="J539" s="7"/>
      <c r="K539" s="7"/>
      <c r="R539" s="7"/>
      <c r="S539" s="7"/>
    </row>
    <row r="540" spans="5:19" x14ac:dyDescent="0.2">
      <c r="E540" s="7"/>
      <c r="F540" s="7"/>
      <c r="J540" s="7"/>
      <c r="K540" s="7"/>
      <c r="R540" s="7"/>
      <c r="S540" s="7"/>
    </row>
    <row r="541" spans="5:19" x14ac:dyDescent="0.2">
      <c r="E541" s="7"/>
      <c r="F541" s="7"/>
      <c r="J541" s="7"/>
      <c r="K541" s="7"/>
      <c r="R541" s="7"/>
      <c r="S541" s="7"/>
    </row>
    <row r="542" spans="5:19" x14ac:dyDescent="0.2">
      <c r="E542" s="7"/>
      <c r="F542" s="7"/>
      <c r="J542" s="7"/>
      <c r="K542" s="7"/>
      <c r="R542" s="7"/>
      <c r="S542" s="7"/>
    </row>
    <row r="543" spans="5:19" x14ac:dyDescent="0.2">
      <c r="E543" s="7"/>
      <c r="F543" s="7"/>
      <c r="J543" s="7"/>
      <c r="K543" s="7"/>
      <c r="R543" s="7"/>
      <c r="S543" s="7"/>
    </row>
    <row r="544" spans="5:19" x14ac:dyDescent="0.2">
      <c r="E544" s="7"/>
      <c r="F544" s="7"/>
      <c r="J544" s="7"/>
      <c r="K544" s="7"/>
      <c r="R544" s="7"/>
      <c r="S544" s="7"/>
    </row>
    <row r="545" spans="5:19" x14ac:dyDescent="0.2">
      <c r="E545" s="7"/>
      <c r="F545" s="7"/>
      <c r="J545" s="7"/>
      <c r="K545" s="7"/>
      <c r="R545" s="7"/>
      <c r="S545" s="7"/>
    </row>
    <row r="546" spans="5:19" x14ac:dyDescent="0.2">
      <c r="E546" s="7"/>
      <c r="F546" s="7"/>
      <c r="J546" s="7"/>
      <c r="K546" s="7"/>
      <c r="R546" s="7"/>
      <c r="S546" s="7"/>
    </row>
    <row r="547" spans="5:19" x14ac:dyDescent="0.2">
      <c r="E547" s="7"/>
      <c r="F547" s="7"/>
      <c r="J547" s="7"/>
      <c r="K547" s="7"/>
      <c r="R547" s="7"/>
      <c r="S547" s="7"/>
    </row>
    <row r="548" spans="5:19" x14ac:dyDescent="0.2">
      <c r="E548" s="7"/>
      <c r="F548" s="7"/>
      <c r="J548" s="7"/>
      <c r="K548" s="7"/>
      <c r="R548" s="7"/>
      <c r="S548" s="7"/>
    </row>
    <row r="549" spans="5:19" x14ac:dyDescent="0.2">
      <c r="E549" s="7"/>
      <c r="F549" s="7"/>
      <c r="J549" s="7"/>
      <c r="K549" s="7"/>
      <c r="R549" s="7"/>
      <c r="S549" s="7"/>
    </row>
    <row r="550" spans="5:19" x14ac:dyDescent="0.2">
      <c r="E550" s="7"/>
      <c r="F550" s="7"/>
      <c r="J550" s="7"/>
      <c r="K550" s="7"/>
      <c r="R550" s="7"/>
      <c r="S550" s="7"/>
    </row>
    <row r="551" spans="5:19" x14ac:dyDescent="0.2">
      <c r="E551" s="7"/>
      <c r="F551" s="7"/>
      <c r="J551" s="7"/>
      <c r="K551" s="7"/>
      <c r="R551" s="7"/>
      <c r="S551" s="7"/>
    </row>
    <row r="552" spans="5:19" x14ac:dyDescent="0.2">
      <c r="E552" s="7"/>
      <c r="F552" s="7"/>
      <c r="J552" s="7"/>
      <c r="K552" s="7"/>
      <c r="R552" s="7"/>
      <c r="S552" s="7"/>
    </row>
    <row r="553" spans="5:19" x14ac:dyDescent="0.2">
      <c r="E553" s="7"/>
      <c r="F553" s="7"/>
      <c r="J553" s="7"/>
      <c r="K553" s="7"/>
      <c r="R553" s="7"/>
      <c r="S553" s="7"/>
    </row>
    <row r="554" spans="5:19" x14ac:dyDescent="0.2">
      <c r="E554" s="7"/>
      <c r="F554" s="7"/>
      <c r="J554" s="7"/>
      <c r="K554" s="7"/>
      <c r="R554" s="7"/>
      <c r="S554" s="7"/>
    </row>
    <row r="555" spans="5:19" x14ac:dyDescent="0.2">
      <c r="E555" s="7"/>
      <c r="F555" s="7"/>
      <c r="J555" s="7"/>
      <c r="K555" s="7"/>
      <c r="R555" s="7"/>
      <c r="S555" s="7"/>
    </row>
    <row r="556" spans="5:19" x14ac:dyDescent="0.2">
      <c r="E556" s="7"/>
      <c r="F556" s="7"/>
      <c r="J556" s="7"/>
      <c r="K556" s="7"/>
      <c r="R556" s="7"/>
      <c r="S556" s="7"/>
    </row>
    <row r="557" spans="5:19" x14ac:dyDescent="0.2">
      <c r="E557" s="7"/>
      <c r="F557" s="7"/>
      <c r="J557" s="7"/>
      <c r="K557" s="7"/>
      <c r="R557" s="7"/>
      <c r="S557" s="7"/>
    </row>
    <row r="558" spans="5:19" x14ac:dyDescent="0.2">
      <c r="E558" s="7"/>
      <c r="F558" s="7"/>
      <c r="J558" s="7"/>
      <c r="K558" s="7"/>
      <c r="R558" s="7"/>
      <c r="S558" s="7"/>
    </row>
    <row r="559" spans="5:19" x14ac:dyDescent="0.2">
      <c r="E559" s="7"/>
      <c r="F559" s="7"/>
      <c r="J559" s="7"/>
      <c r="K559" s="7"/>
      <c r="R559" s="7"/>
      <c r="S559" s="7"/>
    </row>
    <row r="560" spans="5:19" x14ac:dyDescent="0.2">
      <c r="E560" s="7"/>
      <c r="F560" s="7"/>
      <c r="J560" s="7"/>
      <c r="K560" s="7"/>
      <c r="R560" s="7"/>
      <c r="S560" s="7"/>
    </row>
    <row r="561" spans="5:19" x14ac:dyDescent="0.2">
      <c r="E561" s="7"/>
      <c r="F561" s="7"/>
      <c r="J561" s="7"/>
      <c r="K561" s="7"/>
      <c r="R561" s="7"/>
      <c r="S561" s="7"/>
    </row>
    <row r="562" spans="5:19" x14ac:dyDescent="0.2">
      <c r="E562" s="7"/>
      <c r="F562" s="7"/>
      <c r="J562" s="7"/>
      <c r="K562" s="7"/>
      <c r="R562" s="7"/>
      <c r="S562" s="7"/>
    </row>
    <row r="563" spans="5:19" x14ac:dyDescent="0.2">
      <c r="E563" s="7"/>
      <c r="F563" s="7"/>
      <c r="J563" s="7"/>
      <c r="K563" s="7"/>
      <c r="R563" s="7"/>
      <c r="S563" s="7"/>
    </row>
    <row r="564" spans="5:19" x14ac:dyDescent="0.2">
      <c r="E564" s="7"/>
      <c r="F564" s="7"/>
      <c r="J564" s="7"/>
      <c r="K564" s="7"/>
      <c r="R564" s="7"/>
      <c r="S564" s="7"/>
    </row>
    <row r="565" spans="5:19" x14ac:dyDescent="0.2">
      <c r="E565" s="7"/>
      <c r="F565" s="7"/>
      <c r="J565" s="7"/>
      <c r="K565" s="7"/>
      <c r="R565" s="7"/>
      <c r="S565" s="7"/>
    </row>
    <row r="566" spans="5:19" x14ac:dyDescent="0.2">
      <c r="E566" s="7"/>
      <c r="F566" s="7"/>
      <c r="J566" s="7"/>
      <c r="K566" s="7"/>
      <c r="R566" s="7"/>
      <c r="S566" s="7"/>
    </row>
    <row r="567" spans="5:19" x14ac:dyDescent="0.2">
      <c r="E567" s="7"/>
      <c r="F567" s="7"/>
      <c r="J567" s="7"/>
      <c r="K567" s="7"/>
      <c r="R567" s="7"/>
      <c r="S567" s="7"/>
    </row>
    <row r="568" spans="5:19" x14ac:dyDescent="0.2">
      <c r="E568" s="7"/>
      <c r="F568" s="7"/>
      <c r="J568" s="7"/>
      <c r="K568" s="7"/>
      <c r="R568" s="7"/>
      <c r="S568" s="7"/>
    </row>
    <row r="569" spans="5:19" x14ac:dyDescent="0.2">
      <c r="E569" s="7"/>
      <c r="F569" s="7"/>
      <c r="J569" s="7"/>
      <c r="K569" s="7"/>
      <c r="R569" s="7"/>
      <c r="S569" s="7"/>
    </row>
    <row r="570" spans="5:19" x14ac:dyDescent="0.2">
      <c r="E570" s="7"/>
      <c r="F570" s="7"/>
      <c r="J570" s="7"/>
      <c r="K570" s="7"/>
      <c r="R570" s="7"/>
      <c r="S570" s="7"/>
    </row>
    <row r="571" spans="5:19" x14ac:dyDescent="0.2">
      <c r="E571" s="7"/>
      <c r="F571" s="7"/>
      <c r="J571" s="7"/>
      <c r="K571" s="7"/>
      <c r="R571" s="7"/>
      <c r="S571" s="7"/>
    </row>
    <row r="572" spans="5:19" x14ac:dyDescent="0.2">
      <c r="E572" s="7"/>
      <c r="F572" s="7"/>
      <c r="J572" s="7"/>
      <c r="K572" s="7"/>
      <c r="R572" s="7"/>
      <c r="S572" s="7"/>
    </row>
    <row r="573" spans="5:19" x14ac:dyDescent="0.2">
      <c r="E573" s="7"/>
      <c r="F573" s="7"/>
      <c r="J573" s="7"/>
      <c r="K573" s="7"/>
      <c r="R573" s="7"/>
      <c r="S573" s="7"/>
    </row>
    <row r="574" spans="5:19" x14ac:dyDescent="0.2">
      <c r="E574" s="7"/>
      <c r="F574" s="7"/>
      <c r="J574" s="7"/>
      <c r="K574" s="7"/>
      <c r="R574" s="7"/>
      <c r="S574" s="7"/>
    </row>
    <row r="575" spans="5:19" x14ac:dyDescent="0.2">
      <c r="E575" s="7"/>
      <c r="F575" s="7"/>
      <c r="J575" s="7"/>
      <c r="K575" s="7"/>
      <c r="R575" s="7"/>
      <c r="S575" s="7"/>
    </row>
    <row r="576" spans="5:19" x14ac:dyDescent="0.2">
      <c r="E576" s="7"/>
      <c r="F576" s="7"/>
      <c r="J576" s="7"/>
      <c r="K576" s="7"/>
      <c r="R576" s="7"/>
      <c r="S576" s="7"/>
    </row>
    <row r="577" spans="5:19" x14ac:dyDescent="0.2">
      <c r="E577" s="7"/>
      <c r="F577" s="7"/>
      <c r="J577" s="7"/>
      <c r="K577" s="7"/>
      <c r="R577" s="7"/>
      <c r="S577" s="7"/>
    </row>
    <row r="578" spans="5:19" x14ac:dyDescent="0.2">
      <c r="E578" s="7"/>
      <c r="F578" s="7"/>
      <c r="J578" s="7"/>
      <c r="K578" s="7"/>
      <c r="R578" s="7"/>
      <c r="S578" s="7"/>
    </row>
    <row r="579" spans="5:19" x14ac:dyDescent="0.2">
      <c r="E579" s="7"/>
      <c r="F579" s="7"/>
      <c r="J579" s="7"/>
      <c r="K579" s="7"/>
      <c r="R579" s="7"/>
      <c r="S579" s="7"/>
    </row>
    <row r="580" spans="5:19" x14ac:dyDescent="0.2">
      <c r="E580" s="7"/>
      <c r="F580" s="7"/>
      <c r="J580" s="7"/>
      <c r="K580" s="7"/>
      <c r="R580" s="7"/>
      <c r="S580" s="7"/>
    </row>
    <row r="581" spans="5:19" x14ac:dyDescent="0.2">
      <c r="E581" s="7"/>
      <c r="F581" s="7"/>
      <c r="J581" s="7"/>
      <c r="K581" s="7"/>
      <c r="R581" s="7"/>
      <c r="S581" s="7"/>
    </row>
    <row r="582" spans="5:19" x14ac:dyDescent="0.2">
      <c r="E582" s="7"/>
      <c r="F582" s="7"/>
      <c r="J582" s="7"/>
      <c r="K582" s="7"/>
      <c r="R582" s="7"/>
      <c r="S582" s="7"/>
    </row>
    <row r="583" spans="5:19" x14ac:dyDescent="0.2">
      <c r="E583" s="7"/>
      <c r="F583" s="7"/>
      <c r="J583" s="7"/>
      <c r="K583" s="7"/>
      <c r="R583" s="7"/>
      <c r="S583" s="7"/>
    </row>
    <row r="584" spans="5:19" x14ac:dyDescent="0.2">
      <c r="E584" s="7"/>
      <c r="F584" s="7"/>
      <c r="J584" s="7"/>
      <c r="K584" s="7"/>
      <c r="R584" s="7"/>
      <c r="S584" s="7"/>
    </row>
    <row r="585" spans="5:19" x14ac:dyDescent="0.2">
      <c r="E585" s="7"/>
      <c r="F585" s="7"/>
      <c r="J585" s="7"/>
      <c r="K585" s="7"/>
      <c r="R585" s="7"/>
      <c r="S585" s="7"/>
    </row>
    <row r="586" spans="5:19" x14ac:dyDescent="0.2">
      <c r="E586" s="7"/>
      <c r="F586" s="7"/>
      <c r="J586" s="7"/>
      <c r="K586" s="7"/>
      <c r="R586" s="7"/>
      <c r="S586" s="7"/>
    </row>
    <row r="587" spans="5:19" x14ac:dyDescent="0.2">
      <c r="E587" s="7"/>
      <c r="F587" s="7"/>
      <c r="J587" s="7"/>
      <c r="K587" s="7"/>
      <c r="R587" s="7"/>
      <c r="S587" s="7"/>
    </row>
    <row r="588" spans="5:19" x14ac:dyDescent="0.2">
      <c r="E588" s="7"/>
      <c r="F588" s="7"/>
      <c r="J588" s="7"/>
      <c r="K588" s="7"/>
      <c r="R588" s="7"/>
      <c r="S588" s="7"/>
    </row>
    <row r="589" spans="5:19" x14ac:dyDescent="0.2">
      <c r="E589" s="7"/>
      <c r="F589" s="7"/>
      <c r="J589" s="7"/>
      <c r="K589" s="7"/>
      <c r="R589" s="7"/>
      <c r="S589" s="7"/>
    </row>
    <row r="590" spans="5:19" x14ac:dyDescent="0.2">
      <c r="E590" s="7"/>
      <c r="F590" s="7"/>
      <c r="J590" s="7"/>
      <c r="K590" s="7"/>
      <c r="R590" s="7"/>
      <c r="S590" s="7"/>
    </row>
    <row r="591" spans="5:19" x14ac:dyDescent="0.2">
      <c r="E591" s="7"/>
      <c r="F591" s="7"/>
      <c r="J591" s="7"/>
      <c r="K591" s="7"/>
      <c r="R591" s="7"/>
      <c r="S591" s="7"/>
    </row>
    <row r="592" spans="5:19" x14ac:dyDescent="0.2">
      <c r="E592" s="7"/>
      <c r="F592" s="7"/>
      <c r="J592" s="7"/>
      <c r="K592" s="7"/>
      <c r="R592" s="7"/>
      <c r="S592" s="7"/>
    </row>
    <row r="593" spans="5:19" x14ac:dyDescent="0.2">
      <c r="E593" s="7"/>
      <c r="F593" s="7"/>
      <c r="J593" s="7"/>
      <c r="K593" s="7"/>
      <c r="R593" s="7"/>
      <c r="S593" s="7"/>
    </row>
    <row r="594" spans="5:19" x14ac:dyDescent="0.2">
      <c r="E594" s="7"/>
      <c r="F594" s="7"/>
      <c r="J594" s="7"/>
      <c r="K594" s="7"/>
      <c r="R594" s="7"/>
      <c r="S594" s="7"/>
    </row>
    <row r="595" spans="5:19" x14ac:dyDescent="0.2">
      <c r="E595" s="7"/>
      <c r="F595" s="7"/>
      <c r="J595" s="7"/>
      <c r="K595" s="7"/>
      <c r="R595" s="7"/>
      <c r="S595" s="7"/>
    </row>
    <row r="596" spans="5:19" x14ac:dyDescent="0.2">
      <c r="E596" s="7"/>
      <c r="F596" s="7"/>
      <c r="J596" s="7"/>
      <c r="K596" s="7"/>
      <c r="R596" s="7"/>
      <c r="S596" s="7"/>
    </row>
    <row r="597" spans="5:19" x14ac:dyDescent="0.2">
      <c r="E597" s="7"/>
      <c r="F597" s="7"/>
      <c r="J597" s="7"/>
      <c r="K597" s="7"/>
      <c r="R597" s="7"/>
      <c r="S597" s="7"/>
    </row>
    <row r="598" spans="5:19" x14ac:dyDescent="0.2">
      <c r="E598" s="7"/>
      <c r="F598" s="7"/>
      <c r="J598" s="7"/>
      <c r="K598" s="7"/>
      <c r="R598" s="7"/>
      <c r="S598" s="7"/>
    </row>
    <row r="599" spans="5:19" x14ac:dyDescent="0.2">
      <c r="E599" s="7"/>
      <c r="F599" s="7"/>
      <c r="J599" s="7"/>
      <c r="K599" s="7"/>
      <c r="R599" s="7"/>
      <c r="S599" s="7"/>
    </row>
    <row r="600" spans="5:19" x14ac:dyDescent="0.2">
      <c r="E600" s="7"/>
      <c r="F600" s="7"/>
      <c r="J600" s="7"/>
      <c r="K600" s="7"/>
      <c r="R600" s="7"/>
      <c r="S600" s="7"/>
    </row>
    <row r="601" spans="5:19" x14ac:dyDescent="0.2">
      <c r="E601" s="7"/>
      <c r="F601" s="7"/>
      <c r="J601" s="7"/>
      <c r="K601" s="7"/>
      <c r="R601" s="7"/>
      <c r="S601" s="7"/>
    </row>
    <row r="602" spans="5:19" x14ac:dyDescent="0.2">
      <c r="E602" s="7"/>
      <c r="F602" s="7"/>
      <c r="J602" s="7"/>
      <c r="K602" s="7"/>
      <c r="R602" s="7"/>
      <c r="S602" s="7"/>
    </row>
    <row r="603" spans="5:19" x14ac:dyDescent="0.2">
      <c r="E603" s="7"/>
      <c r="F603" s="7"/>
      <c r="J603" s="7"/>
      <c r="K603" s="7"/>
      <c r="R603" s="7"/>
      <c r="S603" s="7"/>
    </row>
    <row r="604" spans="5:19" x14ac:dyDescent="0.2">
      <c r="E604" s="7"/>
      <c r="F604" s="7"/>
      <c r="J604" s="7"/>
      <c r="K604" s="7"/>
      <c r="R604" s="7"/>
      <c r="S604" s="7"/>
    </row>
    <row r="605" spans="5:19" x14ac:dyDescent="0.2">
      <c r="E605" s="7"/>
      <c r="F605" s="7"/>
      <c r="J605" s="7"/>
      <c r="K605" s="7"/>
      <c r="R605" s="7"/>
      <c r="S605" s="7"/>
    </row>
    <row r="606" spans="5:19" x14ac:dyDescent="0.2">
      <c r="E606" s="7"/>
      <c r="F606" s="7"/>
      <c r="J606" s="7"/>
      <c r="K606" s="7"/>
      <c r="R606" s="7"/>
      <c r="S606" s="7"/>
    </row>
    <row r="607" spans="5:19" x14ac:dyDescent="0.2">
      <c r="E607" s="7"/>
      <c r="F607" s="7"/>
      <c r="J607" s="7"/>
      <c r="K607" s="7"/>
      <c r="R607" s="7"/>
      <c r="S607" s="7"/>
    </row>
    <row r="608" spans="5:19" x14ac:dyDescent="0.2">
      <c r="E608" s="7"/>
      <c r="F608" s="7"/>
      <c r="J608" s="7"/>
      <c r="K608" s="7"/>
      <c r="R608" s="7"/>
      <c r="S608" s="7"/>
    </row>
    <row r="609" spans="5:19" x14ac:dyDescent="0.2">
      <c r="E609" s="7"/>
      <c r="F609" s="7"/>
      <c r="J609" s="7"/>
      <c r="K609" s="7"/>
      <c r="R609" s="7"/>
      <c r="S609" s="7"/>
    </row>
    <row r="610" spans="5:19" x14ac:dyDescent="0.2">
      <c r="E610" s="7"/>
      <c r="F610" s="7"/>
      <c r="J610" s="7"/>
      <c r="K610" s="7"/>
      <c r="R610" s="7"/>
      <c r="S610" s="7"/>
    </row>
    <row r="611" spans="5:19" x14ac:dyDescent="0.2">
      <c r="E611" s="7"/>
      <c r="F611" s="7"/>
      <c r="J611" s="7"/>
      <c r="K611" s="7"/>
      <c r="R611" s="7"/>
      <c r="S611" s="7"/>
    </row>
    <row r="612" spans="5:19" x14ac:dyDescent="0.2">
      <c r="E612" s="7"/>
      <c r="F612" s="7"/>
      <c r="J612" s="7"/>
      <c r="K612" s="7"/>
      <c r="R612" s="7"/>
      <c r="S612" s="7"/>
    </row>
    <row r="613" spans="5:19" x14ac:dyDescent="0.2">
      <c r="E613" s="7"/>
      <c r="F613" s="7"/>
      <c r="J613" s="7"/>
      <c r="K613" s="7"/>
      <c r="R613" s="7"/>
      <c r="S613" s="7"/>
    </row>
    <row r="614" spans="5:19" x14ac:dyDescent="0.2">
      <c r="E614" s="7"/>
      <c r="F614" s="7"/>
      <c r="J614" s="7"/>
      <c r="K614" s="7"/>
      <c r="R614" s="7"/>
      <c r="S614" s="7"/>
    </row>
    <row r="615" spans="5:19" x14ac:dyDescent="0.2">
      <c r="E615" s="7"/>
      <c r="F615" s="7"/>
      <c r="J615" s="7"/>
      <c r="K615" s="7"/>
      <c r="R615" s="7"/>
      <c r="S615" s="7"/>
    </row>
    <row r="616" spans="5:19" x14ac:dyDescent="0.2">
      <c r="E616" s="7"/>
      <c r="F616" s="7"/>
      <c r="J616" s="7"/>
      <c r="K616" s="7"/>
      <c r="R616" s="7"/>
      <c r="S616" s="7"/>
    </row>
    <row r="617" spans="5:19" x14ac:dyDescent="0.2">
      <c r="E617" s="7"/>
      <c r="F617" s="7"/>
      <c r="J617" s="7"/>
      <c r="K617" s="7"/>
      <c r="R617" s="7"/>
      <c r="S617" s="7"/>
    </row>
    <row r="618" spans="5:19" x14ac:dyDescent="0.2">
      <c r="E618" s="7"/>
      <c r="F618" s="7"/>
      <c r="J618" s="7"/>
      <c r="K618" s="7"/>
      <c r="R618" s="7"/>
      <c r="S618" s="7"/>
    </row>
    <row r="619" spans="5:19" x14ac:dyDescent="0.2">
      <c r="E619" s="7"/>
      <c r="F619" s="7"/>
      <c r="J619" s="7"/>
      <c r="K619" s="7"/>
      <c r="R619" s="7"/>
      <c r="S619" s="7"/>
    </row>
    <row r="620" spans="5:19" x14ac:dyDescent="0.2">
      <c r="E620" s="7"/>
      <c r="F620" s="7"/>
      <c r="J620" s="7"/>
      <c r="K620" s="7"/>
      <c r="R620" s="7"/>
      <c r="S620" s="7"/>
    </row>
    <row r="621" spans="5:19" x14ac:dyDescent="0.2">
      <c r="E621" s="7"/>
      <c r="F621" s="7"/>
      <c r="J621" s="7"/>
      <c r="K621" s="7"/>
      <c r="R621" s="7"/>
      <c r="S621" s="7"/>
    </row>
    <row r="622" spans="5:19" x14ac:dyDescent="0.2">
      <c r="E622" s="7"/>
      <c r="F622" s="7"/>
      <c r="J622" s="7"/>
      <c r="K622" s="7"/>
      <c r="R622" s="7"/>
      <c r="S622" s="7"/>
    </row>
    <row r="623" spans="5:19" x14ac:dyDescent="0.2">
      <c r="E623" s="7"/>
      <c r="F623" s="7"/>
      <c r="J623" s="7"/>
      <c r="K623" s="7"/>
      <c r="R623" s="7"/>
      <c r="S623" s="7"/>
    </row>
    <row r="624" spans="5:19" x14ac:dyDescent="0.2">
      <c r="E624" s="7"/>
      <c r="F624" s="7"/>
      <c r="J624" s="7"/>
      <c r="K624" s="7"/>
      <c r="R624" s="7"/>
      <c r="S624" s="7"/>
    </row>
    <row r="625" spans="5:19" x14ac:dyDescent="0.2">
      <c r="E625" s="7"/>
      <c r="F625" s="7"/>
      <c r="J625" s="7"/>
      <c r="K625" s="7"/>
      <c r="R625" s="7"/>
      <c r="S625" s="7"/>
    </row>
    <row r="626" spans="5:19" x14ac:dyDescent="0.2">
      <c r="E626" s="7"/>
      <c r="F626" s="7"/>
      <c r="J626" s="7"/>
      <c r="K626" s="7"/>
      <c r="R626" s="7"/>
      <c r="S626" s="7"/>
    </row>
    <row r="627" spans="5:19" x14ac:dyDescent="0.2">
      <c r="E627" s="7"/>
      <c r="F627" s="7"/>
      <c r="J627" s="7"/>
      <c r="K627" s="7"/>
      <c r="R627" s="7"/>
      <c r="S627" s="7"/>
    </row>
    <row r="628" spans="5:19" x14ac:dyDescent="0.2">
      <c r="E628" s="7"/>
      <c r="F628" s="7"/>
      <c r="J628" s="7"/>
      <c r="K628" s="7"/>
      <c r="R628" s="7"/>
      <c r="S628" s="7"/>
    </row>
    <row r="629" spans="5:19" x14ac:dyDescent="0.2">
      <c r="E629" s="7"/>
      <c r="F629" s="7"/>
      <c r="J629" s="7"/>
      <c r="K629" s="7"/>
      <c r="R629" s="7"/>
      <c r="S629" s="7"/>
    </row>
    <row r="630" spans="5:19" x14ac:dyDescent="0.2">
      <c r="E630" s="7"/>
      <c r="F630" s="7"/>
      <c r="J630" s="7"/>
      <c r="K630" s="7"/>
      <c r="R630" s="7"/>
      <c r="S630" s="7"/>
    </row>
    <row r="631" spans="5:19" x14ac:dyDescent="0.2">
      <c r="E631" s="7"/>
      <c r="F631" s="7"/>
      <c r="J631" s="7"/>
      <c r="K631" s="7"/>
      <c r="R631" s="7"/>
      <c r="S631" s="7"/>
    </row>
    <row r="632" spans="5:19" x14ac:dyDescent="0.2">
      <c r="E632" s="7"/>
      <c r="F632" s="7"/>
      <c r="J632" s="7"/>
      <c r="K632" s="7"/>
      <c r="R632" s="7"/>
      <c r="S632" s="7"/>
    </row>
    <row r="633" spans="5:19" x14ac:dyDescent="0.2">
      <c r="E633" s="7"/>
      <c r="F633" s="7"/>
      <c r="J633" s="7"/>
      <c r="K633" s="7"/>
      <c r="R633" s="7"/>
      <c r="S633" s="7"/>
    </row>
    <row r="634" spans="5:19" x14ac:dyDescent="0.2">
      <c r="E634" s="7"/>
      <c r="F634" s="7"/>
      <c r="J634" s="7"/>
      <c r="K634" s="7"/>
      <c r="R634" s="7"/>
      <c r="S634" s="7"/>
    </row>
    <row r="635" spans="5:19" x14ac:dyDescent="0.2">
      <c r="E635" s="7"/>
      <c r="F635" s="7"/>
      <c r="J635" s="7"/>
      <c r="K635" s="7"/>
      <c r="R635" s="7"/>
      <c r="S635" s="7"/>
    </row>
    <row r="636" spans="5:19" x14ac:dyDescent="0.2">
      <c r="E636" s="7"/>
      <c r="F636" s="7"/>
      <c r="J636" s="7"/>
      <c r="K636" s="7"/>
      <c r="R636" s="7"/>
      <c r="S636" s="7"/>
    </row>
    <row r="637" spans="5:19" x14ac:dyDescent="0.2">
      <c r="E637" s="7"/>
      <c r="F637" s="7"/>
      <c r="J637" s="7"/>
      <c r="K637" s="7"/>
      <c r="R637" s="7"/>
      <c r="S637" s="7"/>
    </row>
    <row r="638" spans="5:19" x14ac:dyDescent="0.2">
      <c r="E638" s="7"/>
      <c r="F638" s="7"/>
      <c r="J638" s="7"/>
      <c r="K638" s="7"/>
      <c r="R638" s="7"/>
      <c r="S638" s="7"/>
    </row>
    <row r="639" spans="5:19" x14ac:dyDescent="0.2">
      <c r="E639" s="7"/>
      <c r="F639" s="7"/>
      <c r="J639" s="7"/>
      <c r="K639" s="7"/>
      <c r="R639" s="7"/>
      <c r="S639" s="7"/>
    </row>
    <row r="640" spans="5:19" x14ac:dyDescent="0.2">
      <c r="E640" s="7"/>
      <c r="F640" s="7"/>
      <c r="J640" s="7"/>
      <c r="K640" s="7"/>
      <c r="R640" s="7"/>
      <c r="S640" s="7"/>
    </row>
    <row r="641" spans="5:19" x14ac:dyDescent="0.2">
      <c r="E641" s="7"/>
      <c r="F641" s="7"/>
      <c r="J641" s="7"/>
      <c r="K641" s="7"/>
      <c r="R641" s="7"/>
      <c r="S641" s="7"/>
    </row>
    <row r="642" spans="5:19" x14ac:dyDescent="0.2">
      <c r="E642" s="7"/>
      <c r="F642" s="7"/>
      <c r="J642" s="7"/>
      <c r="K642" s="7"/>
      <c r="R642" s="7"/>
      <c r="S642" s="7"/>
    </row>
    <row r="643" spans="5:19" x14ac:dyDescent="0.2">
      <c r="E643" s="7"/>
      <c r="F643" s="7"/>
      <c r="J643" s="7"/>
      <c r="K643" s="7"/>
      <c r="R643" s="7"/>
      <c r="S643" s="7"/>
    </row>
    <row r="644" spans="5:19" x14ac:dyDescent="0.2">
      <c r="E644" s="7"/>
      <c r="F644" s="7"/>
      <c r="J644" s="7"/>
      <c r="K644" s="7"/>
      <c r="R644" s="7"/>
      <c r="S644" s="7"/>
    </row>
    <row r="645" spans="5:19" x14ac:dyDescent="0.2">
      <c r="E645" s="7"/>
      <c r="F645" s="7"/>
      <c r="J645" s="7"/>
      <c r="K645" s="7"/>
      <c r="R645" s="7"/>
      <c r="S645" s="7"/>
    </row>
    <row r="646" spans="5:19" x14ac:dyDescent="0.2">
      <c r="E646" s="7"/>
      <c r="F646" s="7"/>
      <c r="J646" s="7"/>
      <c r="K646" s="7"/>
      <c r="R646" s="7"/>
      <c r="S646" s="7"/>
    </row>
    <row r="647" spans="5:19" x14ac:dyDescent="0.2">
      <c r="E647" s="7"/>
      <c r="F647" s="7"/>
      <c r="J647" s="7"/>
      <c r="K647" s="7"/>
      <c r="R647" s="7"/>
      <c r="S647" s="7"/>
    </row>
    <row r="648" spans="5:19" x14ac:dyDescent="0.2">
      <c r="E648" s="7"/>
      <c r="F648" s="7"/>
      <c r="J648" s="7"/>
      <c r="K648" s="7"/>
      <c r="R648" s="7"/>
      <c r="S648" s="7"/>
    </row>
    <row r="649" spans="5:19" x14ac:dyDescent="0.2">
      <c r="E649" s="7"/>
      <c r="F649" s="7"/>
      <c r="J649" s="7"/>
      <c r="K649" s="7"/>
      <c r="R649" s="7"/>
      <c r="S649" s="7"/>
    </row>
    <row r="650" spans="5:19" x14ac:dyDescent="0.2">
      <c r="E650" s="7"/>
      <c r="F650" s="7"/>
      <c r="J650" s="7"/>
      <c r="K650" s="7"/>
      <c r="R650" s="7"/>
      <c r="S650" s="7"/>
    </row>
    <row r="651" spans="5:19" x14ac:dyDescent="0.2">
      <c r="E651" s="7"/>
      <c r="F651" s="7"/>
      <c r="J651" s="7"/>
      <c r="K651" s="7"/>
      <c r="R651" s="7"/>
      <c r="S651" s="7"/>
    </row>
    <row r="652" spans="5:19" x14ac:dyDescent="0.2">
      <c r="E652" s="7"/>
      <c r="F652" s="7"/>
      <c r="J652" s="7"/>
      <c r="K652" s="7"/>
      <c r="R652" s="7"/>
      <c r="S652" s="7"/>
    </row>
    <row r="653" spans="5:19" x14ac:dyDescent="0.2">
      <c r="E653" s="7"/>
      <c r="F653" s="7"/>
      <c r="J653" s="7"/>
      <c r="K653" s="7"/>
      <c r="R653" s="7"/>
      <c r="S653" s="7"/>
    </row>
    <row r="654" spans="5:19" x14ac:dyDescent="0.2">
      <c r="E654" s="7"/>
      <c r="F654" s="7"/>
      <c r="J654" s="7"/>
      <c r="K654" s="7"/>
      <c r="R654" s="7"/>
      <c r="S654" s="7"/>
    </row>
    <row r="655" spans="5:19" x14ac:dyDescent="0.2">
      <c r="E655" s="7"/>
      <c r="F655" s="7"/>
      <c r="J655" s="7"/>
      <c r="K655" s="7"/>
      <c r="R655" s="7"/>
      <c r="S655" s="7"/>
    </row>
    <row r="656" spans="5:19" x14ac:dyDescent="0.2">
      <c r="E656" s="7"/>
      <c r="F656" s="7"/>
      <c r="J656" s="7"/>
      <c r="K656" s="7"/>
      <c r="R656" s="7"/>
      <c r="S656" s="7"/>
    </row>
    <row r="657" spans="5:19" x14ac:dyDescent="0.2">
      <c r="E657" s="7"/>
      <c r="F657" s="7"/>
      <c r="J657" s="7"/>
      <c r="K657" s="7"/>
      <c r="R657" s="7"/>
      <c r="S657" s="7"/>
    </row>
    <row r="658" spans="5:19" x14ac:dyDescent="0.2">
      <c r="E658" s="7"/>
      <c r="F658" s="7"/>
      <c r="J658" s="7"/>
      <c r="K658" s="7"/>
      <c r="R658" s="7"/>
      <c r="S658" s="7"/>
    </row>
    <row r="659" spans="5:19" x14ac:dyDescent="0.2">
      <c r="E659" s="7"/>
      <c r="F659" s="7"/>
      <c r="J659" s="7"/>
      <c r="K659" s="7"/>
      <c r="R659" s="7"/>
      <c r="S659" s="7"/>
    </row>
    <row r="660" spans="5:19" x14ac:dyDescent="0.2">
      <c r="E660" s="7"/>
      <c r="F660" s="7"/>
      <c r="J660" s="7"/>
      <c r="K660" s="7"/>
      <c r="R660" s="7"/>
      <c r="S660" s="7"/>
    </row>
    <row r="661" spans="5:19" x14ac:dyDescent="0.2">
      <c r="E661" s="7"/>
      <c r="F661" s="7"/>
      <c r="J661" s="7"/>
      <c r="K661" s="7"/>
      <c r="R661" s="7"/>
      <c r="S661" s="7"/>
    </row>
    <row r="662" spans="5:19" x14ac:dyDescent="0.2">
      <c r="E662" s="7"/>
      <c r="F662" s="7"/>
      <c r="J662" s="7"/>
      <c r="K662" s="7"/>
      <c r="R662" s="7"/>
      <c r="S662" s="7"/>
    </row>
    <row r="663" spans="5:19" x14ac:dyDescent="0.2">
      <c r="E663" s="7"/>
      <c r="F663" s="7"/>
      <c r="J663" s="7"/>
      <c r="K663" s="7"/>
      <c r="R663" s="7"/>
      <c r="S663" s="7"/>
    </row>
    <row r="664" spans="5:19" x14ac:dyDescent="0.2">
      <c r="E664" s="7"/>
      <c r="F664" s="7"/>
      <c r="J664" s="7"/>
      <c r="K664" s="7"/>
      <c r="R664" s="7"/>
      <c r="S664" s="7"/>
    </row>
    <row r="665" spans="5:19" x14ac:dyDescent="0.2">
      <c r="E665" s="7"/>
      <c r="F665" s="7"/>
      <c r="J665" s="7"/>
      <c r="K665" s="7"/>
      <c r="R665" s="7"/>
      <c r="S665" s="7"/>
    </row>
    <row r="666" spans="5:19" x14ac:dyDescent="0.2">
      <c r="E666" s="7"/>
      <c r="F666" s="7"/>
      <c r="J666" s="7"/>
      <c r="K666" s="7"/>
      <c r="R666" s="7"/>
      <c r="S666" s="7"/>
    </row>
    <row r="667" spans="5:19" x14ac:dyDescent="0.2">
      <c r="E667" s="7"/>
      <c r="F667" s="7"/>
      <c r="J667" s="7"/>
      <c r="K667" s="7"/>
      <c r="R667" s="7"/>
      <c r="S667" s="7"/>
    </row>
    <row r="668" spans="5:19" x14ac:dyDescent="0.2">
      <c r="E668" s="7"/>
      <c r="F668" s="7"/>
      <c r="J668" s="7"/>
      <c r="K668" s="7"/>
      <c r="R668" s="7"/>
      <c r="S668" s="7"/>
    </row>
    <row r="669" spans="5:19" x14ac:dyDescent="0.2">
      <c r="E669" s="7"/>
      <c r="F669" s="7"/>
      <c r="J669" s="7"/>
      <c r="K669" s="7"/>
      <c r="R669" s="7"/>
      <c r="S669" s="7"/>
    </row>
    <row r="670" spans="5:19" x14ac:dyDescent="0.2">
      <c r="E670" s="7"/>
      <c r="F670" s="7"/>
      <c r="J670" s="7"/>
      <c r="K670" s="7"/>
      <c r="R670" s="7"/>
      <c r="S670" s="7"/>
    </row>
    <row r="671" spans="5:19" x14ac:dyDescent="0.2">
      <c r="E671" s="7"/>
      <c r="F671" s="7"/>
      <c r="J671" s="7"/>
      <c r="K671" s="7"/>
      <c r="R671" s="7"/>
      <c r="S671" s="7"/>
    </row>
    <row r="672" spans="5:19" x14ac:dyDescent="0.2">
      <c r="E672" s="7"/>
      <c r="F672" s="7"/>
      <c r="J672" s="7"/>
      <c r="K672" s="7"/>
      <c r="R672" s="7"/>
      <c r="S672" s="7"/>
    </row>
    <row r="673" spans="5:19" x14ac:dyDescent="0.2">
      <c r="E673" s="7"/>
      <c r="F673" s="7"/>
      <c r="J673" s="7"/>
      <c r="K673" s="7"/>
      <c r="R673" s="7"/>
      <c r="S673" s="7"/>
    </row>
    <row r="674" spans="5:19" x14ac:dyDescent="0.2">
      <c r="E674" s="7"/>
      <c r="F674" s="7"/>
      <c r="J674" s="7"/>
      <c r="K674" s="7"/>
      <c r="R674" s="7"/>
      <c r="S674" s="7"/>
    </row>
    <row r="675" spans="5:19" x14ac:dyDescent="0.2">
      <c r="E675" s="7"/>
      <c r="F675" s="7"/>
      <c r="J675" s="7"/>
      <c r="K675" s="7"/>
      <c r="R675" s="7"/>
      <c r="S675" s="7"/>
    </row>
    <row r="676" spans="5:19" x14ac:dyDescent="0.2">
      <c r="E676" s="7"/>
      <c r="F676" s="7"/>
      <c r="J676" s="7"/>
      <c r="K676" s="7"/>
      <c r="R676" s="7"/>
      <c r="S676" s="7"/>
    </row>
    <row r="677" spans="5:19" x14ac:dyDescent="0.2">
      <c r="E677" s="7"/>
      <c r="F677" s="7"/>
      <c r="J677" s="7"/>
      <c r="K677" s="7"/>
      <c r="R677" s="7"/>
      <c r="S677" s="7"/>
    </row>
    <row r="678" spans="5:19" x14ac:dyDescent="0.2">
      <c r="E678" s="7"/>
      <c r="F678" s="7"/>
      <c r="J678" s="7"/>
      <c r="K678" s="7"/>
      <c r="R678" s="7"/>
      <c r="S678" s="7"/>
    </row>
    <row r="679" spans="5:19" x14ac:dyDescent="0.2">
      <c r="E679" s="7"/>
      <c r="F679" s="7"/>
      <c r="J679" s="7"/>
      <c r="K679" s="7"/>
      <c r="R679" s="7"/>
      <c r="S679" s="7"/>
    </row>
    <row r="680" spans="5:19" x14ac:dyDescent="0.2">
      <c r="E680" s="7"/>
      <c r="F680" s="7"/>
      <c r="J680" s="7"/>
      <c r="K680" s="7"/>
      <c r="R680" s="7"/>
      <c r="S680" s="7"/>
    </row>
    <row r="681" spans="5:19" x14ac:dyDescent="0.2">
      <c r="E681" s="7"/>
      <c r="F681" s="7"/>
      <c r="J681" s="7"/>
      <c r="K681" s="7"/>
      <c r="R681" s="7"/>
      <c r="S681" s="7"/>
    </row>
    <row r="682" spans="5:19" x14ac:dyDescent="0.2">
      <c r="E682" s="7"/>
      <c r="F682" s="7"/>
      <c r="J682" s="7"/>
      <c r="K682" s="7"/>
      <c r="R682" s="7"/>
      <c r="S682" s="7"/>
    </row>
    <row r="683" spans="5:19" x14ac:dyDescent="0.2">
      <c r="E683" s="7"/>
      <c r="F683" s="7"/>
      <c r="J683" s="7"/>
      <c r="K683" s="7"/>
      <c r="R683" s="7"/>
      <c r="S683" s="7"/>
    </row>
    <row r="684" spans="5:19" x14ac:dyDescent="0.2">
      <c r="E684" s="7"/>
      <c r="F684" s="7"/>
      <c r="J684" s="7"/>
      <c r="K684" s="7"/>
      <c r="R684" s="7"/>
      <c r="S684" s="7"/>
    </row>
    <row r="685" spans="5:19" x14ac:dyDescent="0.2">
      <c r="E685" s="7"/>
      <c r="F685" s="7"/>
      <c r="J685" s="7"/>
      <c r="K685" s="7"/>
      <c r="R685" s="7"/>
      <c r="S685" s="7"/>
    </row>
    <row r="686" spans="5:19" x14ac:dyDescent="0.2">
      <c r="E686" s="7"/>
      <c r="F686" s="7"/>
      <c r="J686" s="7"/>
      <c r="K686" s="7"/>
      <c r="R686" s="7"/>
      <c r="S686" s="7"/>
    </row>
    <row r="687" spans="5:19" x14ac:dyDescent="0.2">
      <c r="E687" s="7"/>
      <c r="F687" s="7"/>
      <c r="J687" s="7"/>
      <c r="K687" s="7"/>
      <c r="R687" s="7"/>
      <c r="S687" s="7"/>
    </row>
    <row r="688" spans="5:19" x14ac:dyDescent="0.2">
      <c r="E688" s="7"/>
      <c r="F688" s="7"/>
      <c r="J688" s="7"/>
      <c r="K688" s="7"/>
      <c r="R688" s="7"/>
      <c r="S688" s="7"/>
    </row>
    <row r="689" spans="5:19" x14ac:dyDescent="0.2">
      <c r="E689" s="7"/>
      <c r="F689" s="7"/>
      <c r="J689" s="7"/>
      <c r="K689" s="7"/>
      <c r="R689" s="7"/>
      <c r="S689" s="7"/>
    </row>
    <row r="690" spans="5:19" x14ac:dyDescent="0.2">
      <c r="E690" s="7"/>
      <c r="F690" s="7"/>
      <c r="J690" s="7"/>
      <c r="K690" s="7"/>
      <c r="R690" s="7"/>
      <c r="S690" s="7"/>
    </row>
    <row r="691" spans="5:19" x14ac:dyDescent="0.2">
      <c r="E691" s="7"/>
      <c r="F691" s="7"/>
      <c r="J691" s="7"/>
      <c r="K691" s="7"/>
      <c r="R691" s="7"/>
      <c r="S691" s="7"/>
    </row>
    <row r="692" spans="5:19" x14ac:dyDescent="0.2">
      <c r="E692" s="7"/>
      <c r="F692" s="7"/>
      <c r="J692" s="7"/>
      <c r="K692" s="7"/>
      <c r="R692" s="7"/>
      <c r="S692" s="7"/>
    </row>
    <row r="693" spans="5:19" x14ac:dyDescent="0.2">
      <c r="E693" s="7"/>
      <c r="F693" s="7"/>
      <c r="J693" s="7"/>
      <c r="K693" s="7"/>
      <c r="R693" s="7"/>
      <c r="S693" s="7"/>
    </row>
    <row r="694" spans="5:19" x14ac:dyDescent="0.2">
      <c r="E694" s="7"/>
      <c r="F694" s="7"/>
      <c r="J694" s="7"/>
      <c r="K694" s="7"/>
      <c r="R694" s="7"/>
      <c r="S694" s="7"/>
    </row>
    <row r="695" spans="5:19" x14ac:dyDescent="0.2">
      <c r="E695" s="7"/>
      <c r="F695" s="7"/>
      <c r="J695" s="7"/>
      <c r="K695" s="7"/>
      <c r="R695" s="7"/>
      <c r="S695" s="7"/>
    </row>
    <row r="696" spans="5:19" x14ac:dyDescent="0.2">
      <c r="E696" s="7"/>
      <c r="F696" s="7"/>
      <c r="J696" s="7"/>
      <c r="K696" s="7"/>
      <c r="R696" s="7"/>
      <c r="S696" s="7"/>
    </row>
    <row r="697" spans="5:19" x14ac:dyDescent="0.2">
      <c r="E697" s="7"/>
      <c r="F697" s="7"/>
      <c r="J697" s="7"/>
      <c r="K697" s="7"/>
      <c r="R697" s="7"/>
      <c r="S697" s="7"/>
    </row>
    <row r="698" spans="5:19" x14ac:dyDescent="0.2">
      <c r="E698" s="7"/>
      <c r="F698" s="7"/>
      <c r="J698" s="7"/>
      <c r="K698" s="7"/>
      <c r="R698" s="7"/>
      <c r="S698" s="7"/>
    </row>
    <row r="699" spans="5:19" x14ac:dyDescent="0.2">
      <c r="E699" s="7"/>
      <c r="F699" s="7"/>
      <c r="J699" s="7"/>
      <c r="K699" s="7"/>
      <c r="R699" s="7"/>
      <c r="S699" s="7"/>
    </row>
    <row r="700" spans="5:19" x14ac:dyDescent="0.2">
      <c r="E700" s="7"/>
      <c r="F700" s="7"/>
      <c r="J700" s="7"/>
      <c r="K700" s="7"/>
      <c r="R700" s="7"/>
      <c r="S700" s="7"/>
    </row>
    <row r="701" spans="5:19" x14ac:dyDescent="0.2">
      <c r="E701" s="7"/>
      <c r="F701" s="7"/>
      <c r="J701" s="7"/>
      <c r="K701" s="7"/>
      <c r="R701" s="7"/>
      <c r="S701" s="7"/>
    </row>
    <row r="702" spans="5:19" x14ac:dyDescent="0.2">
      <c r="E702" s="7"/>
      <c r="F702" s="7"/>
      <c r="J702" s="7"/>
      <c r="K702" s="7"/>
      <c r="R702" s="7"/>
      <c r="S702" s="7"/>
    </row>
    <row r="703" spans="5:19" x14ac:dyDescent="0.2">
      <c r="E703" s="7"/>
      <c r="F703" s="7"/>
      <c r="J703" s="7"/>
      <c r="K703" s="7"/>
      <c r="R703" s="7"/>
      <c r="S703" s="7"/>
    </row>
    <row r="704" spans="5:19" x14ac:dyDescent="0.2">
      <c r="E704" s="7"/>
      <c r="F704" s="7"/>
      <c r="J704" s="7"/>
      <c r="K704" s="7"/>
      <c r="R704" s="7"/>
      <c r="S704" s="7"/>
    </row>
    <row r="705" spans="5:19" x14ac:dyDescent="0.2">
      <c r="E705" s="7"/>
      <c r="F705" s="7"/>
      <c r="J705" s="7"/>
      <c r="K705" s="7"/>
      <c r="R705" s="7"/>
      <c r="S705" s="7"/>
    </row>
    <row r="706" spans="5:19" x14ac:dyDescent="0.2">
      <c r="E706" s="7"/>
      <c r="F706" s="7"/>
      <c r="J706" s="7"/>
      <c r="K706" s="7"/>
      <c r="R706" s="7"/>
      <c r="S706" s="7"/>
    </row>
    <row r="707" spans="5:19" x14ac:dyDescent="0.2">
      <c r="E707" s="7"/>
      <c r="F707" s="7"/>
      <c r="J707" s="7"/>
      <c r="K707" s="7"/>
      <c r="R707" s="7"/>
      <c r="S707" s="7"/>
    </row>
    <row r="708" spans="5:19" x14ac:dyDescent="0.2">
      <c r="E708" s="7"/>
      <c r="F708" s="7"/>
      <c r="J708" s="7"/>
      <c r="K708" s="7"/>
      <c r="R708" s="7"/>
      <c r="S708" s="7"/>
    </row>
    <row r="709" spans="5:19" x14ac:dyDescent="0.2">
      <c r="E709" s="7"/>
      <c r="F709" s="7"/>
      <c r="J709" s="7"/>
      <c r="K709" s="7"/>
      <c r="R709" s="7"/>
      <c r="S709" s="7"/>
    </row>
    <row r="710" spans="5:19" x14ac:dyDescent="0.2">
      <c r="E710" s="7"/>
      <c r="F710" s="7"/>
      <c r="J710" s="7"/>
      <c r="K710" s="7"/>
      <c r="R710" s="7"/>
      <c r="S710" s="7"/>
    </row>
    <row r="711" spans="5:19" x14ac:dyDescent="0.2">
      <c r="E711" s="7"/>
      <c r="F711" s="7"/>
      <c r="J711" s="7"/>
      <c r="K711" s="7"/>
      <c r="R711" s="7"/>
      <c r="S711" s="7"/>
    </row>
    <row r="712" spans="5:19" x14ac:dyDescent="0.2">
      <c r="E712" s="7"/>
      <c r="F712" s="7"/>
      <c r="J712" s="7"/>
      <c r="K712" s="7"/>
      <c r="R712" s="7"/>
      <c r="S712" s="7"/>
    </row>
    <row r="713" spans="5:19" x14ac:dyDescent="0.2">
      <c r="E713" s="7"/>
      <c r="F713" s="7"/>
      <c r="J713" s="7"/>
      <c r="K713" s="7"/>
      <c r="R713" s="7"/>
      <c r="S713" s="7"/>
    </row>
    <row r="714" spans="5:19" x14ac:dyDescent="0.2">
      <c r="E714" s="7"/>
      <c r="F714" s="7"/>
      <c r="J714" s="7"/>
      <c r="K714" s="7"/>
      <c r="R714" s="7"/>
      <c r="S714" s="7"/>
    </row>
    <row r="715" spans="5:19" x14ac:dyDescent="0.2">
      <c r="E715" s="7"/>
      <c r="F715" s="7"/>
      <c r="J715" s="7"/>
      <c r="K715" s="7"/>
      <c r="R715" s="7"/>
      <c r="S715" s="7"/>
    </row>
    <row r="716" spans="5:19" x14ac:dyDescent="0.2">
      <c r="E716" s="7"/>
      <c r="F716" s="7"/>
      <c r="J716" s="7"/>
      <c r="K716" s="7"/>
      <c r="R716" s="7"/>
      <c r="S716" s="7"/>
    </row>
    <row r="717" spans="5:19" x14ac:dyDescent="0.2">
      <c r="E717" s="7"/>
      <c r="F717" s="7"/>
      <c r="J717" s="7"/>
      <c r="K717" s="7"/>
      <c r="R717" s="7"/>
      <c r="S717" s="7"/>
    </row>
    <row r="718" spans="5:19" x14ac:dyDescent="0.2">
      <c r="E718" s="7"/>
      <c r="F718" s="7"/>
      <c r="J718" s="7"/>
      <c r="K718" s="7"/>
      <c r="R718" s="7"/>
      <c r="S718" s="7"/>
    </row>
    <row r="719" spans="5:19" x14ac:dyDescent="0.2">
      <c r="E719" s="7"/>
      <c r="F719" s="7"/>
      <c r="J719" s="7"/>
      <c r="K719" s="7"/>
      <c r="R719" s="7"/>
      <c r="S719" s="7"/>
    </row>
    <row r="720" spans="5:19" x14ac:dyDescent="0.2">
      <c r="E720" s="7"/>
      <c r="F720" s="7"/>
      <c r="J720" s="7"/>
      <c r="K720" s="7"/>
      <c r="R720" s="7"/>
      <c r="S720" s="7"/>
    </row>
    <row r="721" spans="5:19" x14ac:dyDescent="0.2">
      <c r="E721" s="7"/>
      <c r="F721" s="7"/>
      <c r="J721" s="7"/>
      <c r="K721" s="7"/>
      <c r="R721" s="7"/>
      <c r="S721" s="7"/>
    </row>
    <row r="722" spans="5:19" x14ac:dyDescent="0.2">
      <c r="E722" s="7"/>
      <c r="F722" s="7"/>
      <c r="J722" s="7"/>
      <c r="K722" s="7"/>
      <c r="R722" s="7"/>
      <c r="S722" s="7"/>
    </row>
    <row r="723" spans="5:19" x14ac:dyDescent="0.2">
      <c r="E723" s="7"/>
      <c r="F723" s="7"/>
      <c r="J723" s="7"/>
      <c r="K723" s="7"/>
      <c r="R723" s="7"/>
      <c r="S723" s="7"/>
    </row>
    <row r="724" spans="5:19" x14ac:dyDescent="0.2">
      <c r="E724" s="7"/>
      <c r="F724" s="7"/>
      <c r="J724" s="7"/>
      <c r="K724" s="7"/>
      <c r="R724" s="7"/>
      <c r="S724" s="7"/>
    </row>
    <row r="725" spans="5:19" x14ac:dyDescent="0.2">
      <c r="E725" s="7"/>
      <c r="F725" s="7"/>
      <c r="J725" s="7"/>
      <c r="K725" s="7"/>
      <c r="R725" s="7"/>
      <c r="S725" s="7"/>
    </row>
    <row r="726" spans="5:19" x14ac:dyDescent="0.2">
      <c r="E726" s="7"/>
      <c r="F726" s="7"/>
      <c r="J726" s="7"/>
      <c r="K726" s="7"/>
      <c r="R726" s="7"/>
      <c r="S726" s="7"/>
    </row>
    <row r="727" spans="5:19" x14ac:dyDescent="0.2">
      <c r="E727" s="7"/>
      <c r="F727" s="7"/>
      <c r="J727" s="7"/>
      <c r="K727" s="7"/>
      <c r="R727" s="7"/>
      <c r="S727" s="7"/>
    </row>
    <row r="728" spans="5:19" x14ac:dyDescent="0.2">
      <c r="E728" s="7"/>
      <c r="F728" s="7"/>
      <c r="J728" s="7"/>
      <c r="K728" s="7"/>
      <c r="R728" s="7"/>
      <c r="S728" s="7"/>
    </row>
    <row r="729" spans="5:19" x14ac:dyDescent="0.2">
      <c r="E729" s="7"/>
      <c r="F729" s="7"/>
      <c r="J729" s="7"/>
      <c r="K729" s="7"/>
      <c r="R729" s="7"/>
      <c r="S729" s="7"/>
    </row>
    <row r="730" spans="5:19" x14ac:dyDescent="0.2">
      <c r="E730" s="7"/>
      <c r="F730" s="7"/>
      <c r="J730" s="7"/>
      <c r="K730" s="7"/>
      <c r="R730" s="7"/>
      <c r="S730" s="7"/>
    </row>
    <row r="731" spans="5:19" x14ac:dyDescent="0.2">
      <c r="E731" s="7"/>
      <c r="F731" s="7"/>
      <c r="J731" s="7"/>
      <c r="K731" s="7"/>
      <c r="R731" s="7"/>
      <c r="S731" s="7"/>
    </row>
    <row r="732" spans="5:19" x14ac:dyDescent="0.2">
      <c r="E732" s="7"/>
      <c r="F732" s="7"/>
      <c r="J732" s="7"/>
      <c r="K732" s="7"/>
      <c r="R732" s="7"/>
      <c r="S732" s="7"/>
    </row>
    <row r="733" spans="5:19" x14ac:dyDescent="0.2">
      <c r="E733" s="7"/>
      <c r="F733" s="7"/>
      <c r="J733" s="7"/>
      <c r="K733" s="7"/>
      <c r="R733" s="7"/>
      <c r="S733" s="7"/>
    </row>
    <row r="734" spans="5:19" x14ac:dyDescent="0.2">
      <c r="E734" s="7"/>
      <c r="F734" s="7"/>
      <c r="J734" s="7"/>
      <c r="K734" s="7"/>
      <c r="R734" s="7"/>
      <c r="S734" s="7"/>
    </row>
    <row r="735" spans="5:19" x14ac:dyDescent="0.2">
      <c r="E735" s="7"/>
      <c r="F735" s="7"/>
      <c r="J735" s="7"/>
      <c r="K735" s="7"/>
      <c r="R735" s="7"/>
      <c r="S735" s="7"/>
    </row>
    <row r="736" spans="5:19" x14ac:dyDescent="0.2">
      <c r="E736" s="7"/>
      <c r="F736" s="7"/>
      <c r="J736" s="7"/>
      <c r="K736" s="7"/>
      <c r="R736" s="7"/>
      <c r="S736" s="7"/>
    </row>
    <row r="737" spans="5:19" x14ac:dyDescent="0.2">
      <c r="E737" s="7"/>
      <c r="F737" s="7"/>
      <c r="J737" s="7"/>
      <c r="K737" s="7"/>
      <c r="R737" s="7"/>
      <c r="S737" s="7"/>
    </row>
    <row r="738" spans="5:19" x14ac:dyDescent="0.2">
      <c r="E738" s="7"/>
      <c r="F738" s="7"/>
      <c r="J738" s="7"/>
      <c r="K738" s="7"/>
      <c r="R738" s="7"/>
      <c r="S738" s="7"/>
    </row>
    <row r="739" spans="5:19" x14ac:dyDescent="0.2">
      <c r="E739" s="7"/>
      <c r="F739" s="7"/>
      <c r="J739" s="7"/>
      <c r="K739" s="7"/>
      <c r="R739" s="7"/>
      <c r="S739" s="7"/>
    </row>
    <row r="740" spans="5:19" x14ac:dyDescent="0.2">
      <c r="E740" s="7"/>
      <c r="F740" s="7"/>
      <c r="J740" s="7"/>
      <c r="K740" s="7"/>
      <c r="R740" s="7"/>
      <c r="S740" s="7"/>
    </row>
    <row r="741" spans="5:19" x14ac:dyDescent="0.2">
      <c r="E741" s="7"/>
      <c r="F741" s="7"/>
      <c r="J741" s="7"/>
      <c r="K741" s="7"/>
      <c r="R741" s="7"/>
      <c r="S741" s="7"/>
    </row>
    <row r="742" spans="5:19" x14ac:dyDescent="0.2">
      <c r="E742" s="7"/>
      <c r="F742" s="7"/>
      <c r="J742" s="7"/>
      <c r="K742" s="7"/>
      <c r="R742" s="7"/>
      <c r="S742" s="7"/>
    </row>
    <row r="743" spans="5:19" x14ac:dyDescent="0.2">
      <c r="E743" s="7"/>
      <c r="F743" s="7"/>
      <c r="J743" s="7"/>
      <c r="K743" s="7"/>
      <c r="R743" s="7"/>
      <c r="S743" s="7"/>
    </row>
    <row r="744" spans="5:19" x14ac:dyDescent="0.2">
      <c r="E744" s="7"/>
      <c r="F744" s="7"/>
      <c r="J744" s="7"/>
      <c r="K744" s="7"/>
      <c r="R744" s="7"/>
      <c r="S744" s="7"/>
    </row>
    <row r="745" spans="5:19" x14ac:dyDescent="0.2">
      <c r="E745" s="7"/>
      <c r="F745" s="7"/>
      <c r="J745" s="7"/>
      <c r="K745" s="7"/>
      <c r="R745" s="7"/>
      <c r="S745" s="7"/>
    </row>
    <row r="746" spans="5:19" x14ac:dyDescent="0.2">
      <c r="E746" s="7"/>
      <c r="F746" s="7"/>
      <c r="J746" s="7"/>
      <c r="K746" s="7"/>
      <c r="R746" s="7"/>
      <c r="S746" s="7"/>
    </row>
    <row r="747" spans="5:19" x14ac:dyDescent="0.2">
      <c r="E747" s="7"/>
      <c r="F747" s="7"/>
      <c r="J747" s="7"/>
      <c r="K747" s="7"/>
      <c r="R747" s="7"/>
      <c r="S747" s="7"/>
    </row>
    <row r="748" spans="5:19" x14ac:dyDescent="0.2">
      <c r="E748" s="7"/>
      <c r="F748" s="7"/>
      <c r="J748" s="7"/>
      <c r="K748" s="7"/>
      <c r="R748" s="7"/>
      <c r="S748" s="7"/>
    </row>
    <row r="749" spans="5:19" x14ac:dyDescent="0.2">
      <c r="E749" s="7"/>
      <c r="F749" s="7"/>
      <c r="J749" s="7"/>
      <c r="K749" s="7"/>
      <c r="R749" s="7"/>
      <c r="S749" s="7"/>
    </row>
    <row r="750" spans="5:19" x14ac:dyDescent="0.2">
      <c r="E750" s="7"/>
      <c r="F750" s="7"/>
      <c r="J750" s="7"/>
      <c r="K750" s="7"/>
      <c r="R750" s="7"/>
      <c r="S750" s="7"/>
    </row>
    <row r="751" spans="5:19" x14ac:dyDescent="0.2">
      <c r="E751" s="7"/>
      <c r="F751" s="7"/>
      <c r="J751" s="7"/>
      <c r="K751" s="7"/>
      <c r="R751" s="7"/>
      <c r="S751" s="7"/>
    </row>
    <row r="752" spans="5:19" x14ac:dyDescent="0.2">
      <c r="E752" s="7"/>
      <c r="F752" s="7"/>
      <c r="J752" s="7"/>
      <c r="K752" s="7"/>
      <c r="R752" s="7"/>
      <c r="S752" s="7"/>
    </row>
    <row r="753" spans="5:19" x14ac:dyDescent="0.2">
      <c r="E753" s="7"/>
      <c r="F753" s="7"/>
      <c r="J753" s="7"/>
      <c r="K753" s="7"/>
      <c r="R753" s="7"/>
      <c r="S753" s="7"/>
    </row>
    <row r="754" spans="5:19" x14ac:dyDescent="0.2">
      <c r="E754" s="7"/>
      <c r="F754" s="7"/>
      <c r="J754" s="7"/>
      <c r="K754" s="7"/>
      <c r="R754" s="7"/>
      <c r="S754" s="7"/>
    </row>
    <row r="755" spans="5:19" x14ac:dyDescent="0.2">
      <c r="E755" s="7"/>
      <c r="F755" s="7"/>
      <c r="J755" s="7"/>
      <c r="K755" s="7"/>
      <c r="R755" s="7"/>
      <c r="S755" s="7"/>
    </row>
    <row r="756" spans="5:19" x14ac:dyDescent="0.2">
      <c r="E756" s="7"/>
      <c r="F756" s="7"/>
      <c r="J756" s="7"/>
      <c r="K756" s="7"/>
      <c r="R756" s="7"/>
      <c r="S756" s="7"/>
    </row>
    <row r="757" spans="5:19" x14ac:dyDescent="0.2">
      <c r="E757" s="7"/>
      <c r="F757" s="7"/>
      <c r="J757" s="7"/>
      <c r="K757" s="7"/>
      <c r="R757" s="7"/>
      <c r="S757" s="7"/>
    </row>
    <row r="758" spans="5:19" x14ac:dyDescent="0.2">
      <c r="E758" s="7"/>
      <c r="F758" s="7"/>
      <c r="J758" s="7"/>
      <c r="K758" s="7"/>
      <c r="R758" s="7"/>
      <c r="S758" s="7"/>
    </row>
    <row r="759" spans="5:19" x14ac:dyDescent="0.2">
      <c r="E759" s="7"/>
      <c r="F759" s="7"/>
      <c r="J759" s="7"/>
      <c r="K759" s="7"/>
      <c r="R759" s="7"/>
      <c r="S759" s="7"/>
    </row>
    <row r="760" spans="5:19" x14ac:dyDescent="0.2">
      <c r="E760" s="7"/>
      <c r="F760" s="7"/>
      <c r="J760" s="7"/>
      <c r="K760" s="7"/>
      <c r="R760" s="7"/>
      <c r="S760" s="7"/>
    </row>
    <row r="761" spans="5:19" x14ac:dyDescent="0.2">
      <c r="E761" s="7"/>
      <c r="F761" s="7"/>
      <c r="J761" s="7"/>
      <c r="K761" s="7"/>
      <c r="R761" s="7"/>
      <c r="S761" s="7"/>
    </row>
    <row r="762" spans="5:19" x14ac:dyDescent="0.2">
      <c r="E762" s="7"/>
      <c r="F762" s="7"/>
      <c r="J762" s="7"/>
      <c r="K762" s="7"/>
      <c r="R762" s="7"/>
      <c r="S762" s="7"/>
    </row>
    <row r="763" spans="5:19" x14ac:dyDescent="0.2">
      <c r="E763" s="7"/>
      <c r="F763" s="7"/>
      <c r="J763" s="7"/>
      <c r="K763" s="7"/>
      <c r="R763" s="7"/>
      <c r="S763" s="7"/>
    </row>
    <row r="764" spans="5:19" x14ac:dyDescent="0.2">
      <c r="E764" s="7"/>
      <c r="F764" s="7"/>
      <c r="J764" s="7"/>
      <c r="K764" s="7"/>
      <c r="R764" s="7"/>
      <c r="S764" s="7"/>
    </row>
    <row r="765" spans="5:19" x14ac:dyDescent="0.2">
      <c r="E765" s="7"/>
      <c r="F765" s="7"/>
      <c r="J765" s="7"/>
      <c r="K765" s="7"/>
      <c r="R765" s="7"/>
      <c r="S765" s="7"/>
    </row>
    <row r="766" spans="5:19" x14ac:dyDescent="0.2">
      <c r="E766" s="7"/>
      <c r="F766" s="7"/>
      <c r="J766" s="7"/>
      <c r="K766" s="7"/>
      <c r="R766" s="7"/>
      <c r="S766" s="7"/>
    </row>
    <row r="767" spans="5:19" x14ac:dyDescent="0.2">
      <c r="E767" s="7"/>
      <c r="F767" s="7"/>
      <c r="J767" s="7"/>
      <c r="K767" s="7"/>
      <c r="R767" s="7"/>
      <c r="S767" s="7"/>
    </row>
    <row r="768" spans="5:19" x14ac:dyDescent="0.2">
      <c r="E768" s="7"/>
      <c r="F768" s="7"/>
      <c r="J768" s="7"/>
      <c r="K768" s="7"/>
      <c r="R768" s="7"/>
      <c r="S768" s="7"/>
    </row>
    <row r="769" spans="5:19" x14ac:dyDescent="0.2">
      <c r="E769" s="7"/>
      <c r="F769" s="7"/>
      <c r="J769" s="7"/>
      <c r="K769" s="7"/>
      <c r="R769" s="7"/>
      <c r="S769" s="7"/>
    </row>
    <row r="770" spans="5:19" x14ac:dyDescent="0.2">
      <c r="E770" s="7"/>
      <c r="F770" s="7"/>
      <c r="J770" s="7"/>
      <c r="K770" s="7"/>
      <c r="R770" s="7"/>
      <c r="S770" s="7"/>
    </row>
    <row r="771" spans="5:19" x14ac:dyDescent="0.2">
      <c r="E771" s="7"/>
      <c r="F771" s="7"/>
      <c r="J771" s="7"/>
      <c r="K771" s="7"/>
      <c r="R771" s="7"/>
      <c r="S771" s="7"/>
    </row>
    <row r="772" spans="5:19" x14ac:dyDescent="0.2">
      <c r="E772" s="7"/>
      <c r="F772" s="7"/>
      <c r="J772" s="7"/>
      <c r="K772" s="7"/>
      <c r="R772" s="7"/>
      <c r="S772" s="7"/>
    </row>
    <row r="773" spans="5:19" x14ac:dyDescent="0.2">
      <c r="E773" s="7"/>
      <c r="F773" s="7"/>
      <c r="J773" s="7"/>
      <c r="K773" s="7"/>
      <c r="R773" s="7"/>
      <c r="S773" s="7"/>
    </row>
    <row r="774" spans="5:19" x14ac:dyDescent="0.2">
      <c r="E774" s="7"/>
      <c r="F774" s="7"/>
      <c r="J774" s="7"/>
      <c r="K774" s="7"/>
      <c r="R774" s="7"/>
      <c r="S774" s="7"/>
    </row>
    <row r="775" spans="5:19" x14ac:dyDescent="0.2">
      <c r="E775" s="7"/>
      <c r="F775" s="7"/>
      <c r="J775" s="7"/>
      <c r="K775" s="7"/>
      <c r="R775" s="7"/>
      <c r="S775" s="7"/>
    </row>
    <row r="776" spans="5:19" x14ac:dyDescent="0.2">
      <c r="E776" s="7"/>
      <c r="F776" s="7"/>
      <c r="J776" s="7"/>
      <c r="K776" s="7"/>
      <c r="R776" s="7"/>
      <c r="S776" s="7"/>
    </row>
    <row r="777" spans="5:19" x14ac:dyDescent="0.2">
      <c r="E777" s="7"/>
      <c r="F777" s="7"/>
      <c r="J777" s="7"/>
      <c r="K777" s="7"/>
      <c r="R777" s="7"/>
      <c r="S777" s="7"/>
    </row>
    <row r="778" spans="5:19" x14ac:dyDescent="0.2">
      <c r="E778" s="7"/>
      <c r="F778" s="7"/>
      <c r="J778" s="7"/>
      <c r="K778" s="7"/>
      <c r="R778" s="7"/>
      <c r="S778" s="7"/>
    </row>
    <row r="779" spans="5:19" x14ac:dyDescent="0.2">
      <c r="E779" s="7"/>
      <c r="F779" s="7"/>
      <c r="J779" s="7"/>
      <c r="K779" s="7"/>
      <c r="R779" s="7"/>
      <c r="S779" s="7"/>
    </row>
    <row r="780" spans="5:19" x14ac:dyDescent="0.2">
      <c r="E780" s="7"/>
      <c r="F780" s="7"/>
      <c r="J780" s="7"/>
      <c r="K780" s="7"/>
      <c r="R780" s="7"/>
      <c r="S780" s="7"/>
    </row>
    <row r="781" spans="5:19" x14ac:dyDescent="0.2">
      <c r="E781" s="7"/>
      <c r="F781" s="7"/>
      <c r="J781" s="7"/>
      <c r="K781" s="7"/>
      <c r="R781" s="7"/>
      <c r="S781" s="7"/>
    </row>
    <row r="782" spans="5:19" x14ac:dyDescent="0.2">
      <c r="E782" s="7"/>
      <c r="F782" s="7"/>
      <c r="J782" s="7"/>
      <c r="K782" s="7"/>
      <c r="R782" s="7"/>
      <c r="S782" s="7"/>
    </row>
    <row r="783" spans="5:19" x14ac:dyDescent="0.2">
      <c r="E783" s="7"/>
      <c r="F783" s="7"/>
      <c r="J783" s="7"/>
      <c r="K783" s="7"/>
      <c r="R783" s="7"/>
      <c r="S783" s="7"/>
    </row>
    <row r="784" spans="5:19" x14ac:dyDescent="0.2">
      <c r="E784" s="7"/>
      <c r="F784" s="7"/>
      <c r="J784" s="7"/>
      <c r="K784" s="7"/>
      <c r="R784" s="7"/>
      <c r="S784" s="7"/>
    </row>
    <row r="785" spans="5:19" x14ac:dyDescent="0.2">
      <c r="E785" s="7"/>
      <c r="F785" s="7"/>
      <c r="J785" s="7"/>
      <c r="K785" s="7"/>
      <c r="R785" s="7"/>
      <c r="S785" s="7"/>
    </row>
    <row r="786" spans="5:19" x14ac:dyDescent="0.2">
      <c r="E786" s="7"/>
      <c r="F786" s="7"/>
      <c r="J786" s="7"/>
      <c r="K786" s="7"/>
      <c r="R786" s="7"/>
      <c r="S786" s="7"/>
    </row>
    <row r="787" spans="5:19" x14ac:dyDescent="0.2">
      <c r="E787" s="7"/>
      <c r="F787" s="7"/>
      <c r="J787" s="7"/>
      <c r="K787" s="7"/>
      <c r="R787" s="7"/>
      <c r="S787" s="7"/>
    </row>
    <row r="788" spans="5:19" x14ac:dyDescent="0.2">
      <c r="E788" s="7"/>
      <c r="F788" s="7"/>
      <c r="J788" s="7"/>
      <c r="K788" s="7"/>
      <c r="R788" s="7"/>
      <c r="S788" s="7"/>
    </row>
    <row r="789" spans="5:19" x14ac:dyDescent="0.2">
      <c r="E789" s="7"/>
      <c r="F789" s="7"/>
      <c r="J789" s="7"/>
      <c r="K789" s="7"/>
      <c r="R789" s="7"/>
      <c r="S789" s="7"/>
    </row>
    <row r="790" spans="5:19" x14ac:dyDescent="0.2">
      <c r="E790" s="7"/>
      <c r="F790" s="7"/>
      <c r="J790" s="7"/>
      <c r="K790" s="7"/>
      <c r="R790" s="7"/>
      <c r="S790" s="7"/>
    </row>
    <row r="791" spans="5:19" x14ac:dyDescent="0.2">
      <c r="E791" s="7"/>
      <c r="F791" s="7"/>
      <c r="J791" s="7"/>
      <c r="K791" s="7"/>
      <c r="R791" s="7"/>
      <c r="S791" s="7"/>
    </row>
    <row r="792" spans="5:19" x14ac:dyDescent="0.2">
      <c r="E792" s="7"/>
      <c r="F792" s="7"/>
      <c r="J792" s="7"/>
      <c r="K792" s="7"/>
      <c r="R792" s="7"/>
      <c r="S792" s="7"/>
    </row>
    <row r="793" spans="5:19" x14ac:dyDescent="0.2">
      <c r="E793" s="7"/>
      <c r="F793" s="7"/>
      <c r="J793" s="7"/>
      <c r="K793" s="7"/>
      <c r="R793" s="7"/>
      <c r="S793" s="7"/>
    </row>
    <row r="794" spans="5:19" x14ac:dyDescent="0.2">
      <c r="E794" s="7"/>
      <c r="F794" s="7"/>
      <c r="J794" s="7"/>
      <c r="K794" s="7"/>
      <c r="R794" s="7"/>
      <c r="S794" s="7"/>
    </row>
    <row r="795" spans="5:19" x14ac:dyDescent="0.2">
      <c r="E795" s="7"/>
      <c r="F795" s="7"/>
      <c r="J795" s="7"/>
      <c r="K795" s="7"/>
      <c r="R795" s="7"/>
      <c r="S795" s="7"/>
    </row>
    <row r="796" spans="5:19" x14ac:dyDescent="0.2">
      <c r="E796" s="7"/>
      <c r="F796" s="7"/>
      <c r="J796" s="7"/>
      <c r="K796" s="7"/>
      <c r="R796" s="7"/>
      <c r="S796" s="7"/>
    </row>
    <row r="797" spans="5:19" x14ac:dyDescent="0.2">
      <c r="E797" s="7"/>
      <c r="F797" s="7"/>
      <c r="J797" s="7"/>
      <c r="K797" s="7"/>
      <c r="R797" s="7"/>
      <c r="S797" s="7"/>
    </row>
    <row r="798" spans="5:19" x14ac:dyDescent="0.2">
      <c r="E798" s="7"/>
      <c r="F798" s="7"/>
      <c r="J798" s="7"/>
      <c r="K798" s="7"/>
      <c r="R798" s="7"/>
      <c r="S798" s="7"/>
    </row>
    <row r="799" spans="5:19" x14ac:dyDescent="0.2">
      <c r="E799" s="7"/>
      <c r="F799" s="7"/>
      <c r="J799" s="7"/>
      <c r="K799" s="7"/>
      <c r="R799" s="7"/>
      <c r="S799" s="7"/>
    </row>
    <row r="800" spans="5:19" x14ac:dyDescent="0.2">
      <c r="E800" s="7"/>
      <c r="F800" s="7"/>
      <c r="J800" s="7"/>
      <c r="K800" s="7"/>
      <c r="R800" s="7"/>
      <c r="S800" s="7"/>
    </row>
    <row r="801" spans="5:19" x14ac:dyDescent="0.2">
      <c r="E801" s="7"/>
      <c r="F801" s="7"/>
      <c r="J801" s="7"/>
      <c r="K801" s="7"/>
      <c r="R801" s="7"/>
      <c r="S801" s="7"/>
    </row>
    <row r="802" spans="5:19" x14ac:dyDescent="0.2">
      <c r="E802" s="7"/>
      <c r="F802" s="7"/>
      <c r="J802" s="7"/>
      <c r="K802" s="7"/>
      <c r="R802" s="7"/>
      <c r="S802" s="7"/>
    </row>
    <row r="803" spans="5:19" x14ac:dyDescent="0.2">
      <c r="E803" s="7"/>
      <c r="F803" s="7"/>
      <c r="J803" s="7"/>
      <c r="K803" s="7"/>
      <c r="R803" s="7"/>
      <c r="S803" s="7"/>
    </row>
    <row r="804" spans="5:19" x14ac:dyDescent="0.2">
      <c r="E804" s="7"/>
      <c r="F804" s="7"/>
      <c r="J804" s="7"/>
      <c r="K804" s="7"/>
      <c r="R804" s="7"/>
      <c r="S804" s="7"/>
    </row>
    <row r="805" spans="5:19" x14ac:dyDescent="0.2">
      <c r="E805" s="7"/>
      <c r="F805" s="7"/>
      <c r="J805" s="7"/>
      <c r="K805" s="7"/>
      <c r="R805" s="7"/>
      <c r="S805" s="7"/>
    </row>
    <row r="806" spans="5:19" x14ac:dyDescent="0.2">
      <c r="E806" s="7"/>
      <c r="F806" s="7"/>
      <c r="J806" s="7"/>
      <c r="K806" s="7"/>
      <c r="R806" s="7"/>
      <c r="S806" s="7"/>
    </row>
    <row r="807" spans="5:19" x14ac:dyDescent="0.2">
      <c r="E807" s="7"/>
      <c r="F807" s="7"/>
      <c r="J807" s="7"/>
      <c r="K807" s="7"/>
      <c r="R807" s="7"/>
      <c r="S807" s="7"/>
    </row>
    <row r="808" spans="5:19" x14ac:dyDescent="0.2">
      <c r="E808" s="7"/>
      <c r="F808" s="7"/>
      <c r="J808" s="7"/>
      <c r="K808" s="7"/>
      <c r="R808" s="7"/>
      <c r="S808" s="7"/>
    </row>
    <row r="809" spans="5:19" x14ac:dyDescent="0.2">
      <c r="E809" s="7"/>
      <c r="F809" s="7"/>
      <c r="J809" s="7"/>
      <c r="K809" s="7"/>
      <c r="R809" s="7"/>
      <c r="S809" s="7"/>
    </row>
    <row r="810" spans="5:19" x14ac:dyDescent="0.2">
      <c r="E810" s="7"/>
      <c r="F810" s="7"/>
      <c r="J810" s="7"/>
      <c r="K810" s="7"/>
      <c r="R810" s="7"/>
      <c r="S810" s="7"/>
    </row>
    <row r="811" spans="5:19" x14ac:dyDescent="0.2">
      <c r="E811" s="7"/>
      <c r="F811" s="7"/>
      <c r="J811" s="7"/>
      <c r="K811" s="7"/>
      <c r="R811" s="7"/>
      <c r="S811" s="7"/>
    </row>
    <row r="812" spans="5:19" x14ac:dyDescent="0.2">
      <c r="E812" s="7"/>
      <c r="F812" s="7"/>
      <c r="J812" s="7"/>
      <c r="K812" s="7"/>
      <c r="R812" s="7"/>
      <c r="S812" s="7"/>
    </row>
    <row r="813" spans="5:19" x14ac:dyDescent="0.2">
      <c r="E813" s="7"/>
      <c r="F813" s="7"/>
      <c r="J813" s="7"/>
      <c r="K813" s="7"/>
      <c r="R813" s="7"/>
      <c r="S813" s="7"/>
    </row>
    <row r="814" spans="5:19" x14ac:dyDescent="0.2">
      <c r="E814" s="7"/>
      <c r="F814" s="7"/>
      <c r="J814" s="7"/>
      <c r="K814" s="7"/>
      <c r="R814" s="7"/>
      <c r="S814" s="7"/>
    </row>
    <row r="815" spans="5:19" x14ac:dyDescent="0.2">
      <c r="E815" s="7"/>
      <c r="F815" s="7"/>
      <c r="J815" s="7"/>
      <c r="K815" s="7"/>
      <c r="R815" s="7"/>
      <c r="S815" s="7"/>
    </row>
    <row r="816" spans="5:19" x14ac:dyDescent="0.2">
      <c r="E816" s="7"/>
      <c r="F816" s="7"/>
      <c r="J816" s="7"/>
      <c r="K816" s="7"/>
      <c r="R816" s="7"/>
      <c r="S816" s="7"/>
    </row>
    <row r="817" spans="5:19" x14ac:dyDescent="0.2">
      <c r="E817" s="7"/>
      <c r="F817" s="7"/>
      <c r="J817" s="7"/>
      <c r="K817" s="7"/>
      <c r="R817" s="7"/>
      <c r="S817" s="7"/>
    </row>
    <row r="818" spans="5:19" x14ac:dyDescent="0.2">
      <c r="E818" s="7"/>
      <c r="F818" s="7"/>
      <c r="J818" s="7"/>
      <c r="K818" s="7"/>
      <c r="R818" s="7"/>
      <c r="S818" s="7"/>
    </row>
    <row r="819" spans="5:19" x14ac:dyDescent="0.2">
      <c r="E819" s="7"/>
      <c r="F819" s="7"/>
      <c r="J819" s="7"/>
      <c r="K819" s="7"/>
      <c r="R819" s="7"/>
      <c r="S819" s="7"/>
    </row>
    <row r="820" spans="5:19" x14ac:dyDescent="0.2">
      <c r="E820" s="7"/>
      <c r="F820" s="7"/>
      <c r="J820" s="7"/>
      <c r="K820" s="7"/>
      <c r="R820" s="7"/>
      <c r="S820" s="7"/>
    </row>
    <row r="821" spans="5:19" x14ac:dyDescent="0.2">
      <c r="E821" s="7"/>
      <c r="F821" s="7"/>
      <c r="J821" s="7"/>
      <c r="K821" s="7"/>
      <c r="R821" s="7"/>
      <c r="S821" s="7"/>
    </row>
    <row r="822" spans="5:19" x14ac:dyDescent="0.2">
      <c r="E822" s="7"/>
      <c r="F822" s="7"/>
      <c r="J822" s="7"/>
      <c r="K822" s="7"/>
      <c r="R822" s="7"/>
      <c r="S822" s="7"/>
    </row>
    <row r="823" spans="5:19" x14ac:dyDescent="0.2">
      <c r="E823" s="7"/>
      <c r="F823" s="7"/>
      <c r="J823" s="7"/>
      <c r="K823" s="7"/>
      <c r="R823" s="7"/>
      <c r="S823" s="7"/>
    </row>
    <row r="824" spans="5:19" x14ac:dyDescent="0.2">
      <c r="E824" s="7"/>
      <c r="F824" s="7"/>
      <c r="J824" s="7"/>
      <c r="K824" s="7"/>
      <c r="R824" s="7"/>
      <c r="S824" s="7"/>
    </row>
    <row r="825" spans="5:19" x14ac:dyDescent="0.2">
      <c r="E825" s="7"/>
      <c r="F825" s="7"/>
      <c r="J825" s="7"/>
      <c r="K825" s="7"/>
      <c r="R825" s="7"/>
      <c r="S825" s="7"/>
    </row>
    <row r="826" spans="5:19" x14ac:dyDescent="0.2">
      <c r="E826" s="7"/>
      <c r="F826" s="7"/>
      <c r="J826" s="7"/>
      <c r="K826" s="7"/>
      <c r="R826" s="7"/>
      <c r="S826" s="7"/>
    </row>
    <row r="827" spans="5:19" x14ac:dyDescent="0.2">
      <c r="E827" s="7"/>
      <c r="F827" s="7"/>
      <c r="J827" s="7"/>
      <c r="K827" s="7"/>
      <c r="R827" s="7"/>
      <c r="S827" s="7"/>
    </row>
    <row r="828" spans="5:19" x14ac:dyDescent="0.2">
      <c r="E828" s="7"/>
      <c r="F828" s="7"/>
      <c r="J828" s="7"/>
      <c r="K828" s="7"/>
      <c r="R828" s="7"/>
      <c r="S828" s="7"/>
    </row>
    <row r="829" spans="5:19" x14ac:dyDescent="0.2">
      <c r="E829" s="7"/>
      <c r="F829" s="7"/>
      <c r="J829" s="7"/>
      <c r="K829" s="7"/>
      <c r="R829" s="7"/>
      <c r="S829" s="7"/>
    </row>
    <row r="830" spans="5:19" x14ac:dyDescent="0.2">
      <c r="E830" s="7"/>
      <c r="F830" s="7"/>
      <c r="J830" s="7"/>
      <c r="K830" s="7"/>
      <c r="R830" s="7"/>
      <c r="S830" s="7"/>
    </row>
    <row r="831" spans="5:19" x14ac:dyDescent="0.2">
      <c r="E831" s="7"/>
      <c r="F831" s="7"/>
      <c r="J831" s="7"/>
      <c r="K831" s="7"/>
      <c r="R831" s="7"/>
      <c r="S831" s="7"/>
    </row>
    <row r="832" spans="5:19" x14ac:dyDescent="0.2">
      <c r="E832" s="7"/>
      <c r="F832" s="7"/>
      <c r="J832" s="7"/>
      <c r="K832" s="7"/>
      <c r="R832" s="7"/>
      <c r="S832" s="7"/>
    </row>
    <row r="833" spans="5:19" x14ac:dyDescent="0.2">
      <c r="E833" s="7"/>
      <c r="F833" s="7"/>
      <c r="J833" s="7"/>
      <c r="K833" s="7"/>
      <c r="R833" s="7"/>
      <c r="S833" s="7"/>
    </row>
    <row r="834" spans="5:19" x14ac:dyDescent="0.2">
      <c r="E834" s="7"/>
      <c r="F834" s="7"/>
      <c r="J834" s="7"/>
      <c r="K834" s="7"/>
      <c r="R834" s="7"/>
      <c r="S834" s="7"/>
    </row>
    <row r="835" spans="5:19" x14ac:dyDescent="0.2">
      <c r="E835" s="7"/>
      <c r="F835" s="7"/>
      <c r="J835" s="7"/>
      <c r="K835" s="7"/>
      <c r="R835" s="7"/>
      <c r="S835" s="7"/>
    </row>
    <row r="836" spans="5:19" x14ac:dyDescent="0.2">
      <c r="E836" s="7"/>
      <c r="F836" s="7"/>
      <c r="J836" s="7"/>
      <c r="K836" s="7"/>
      <c r="R836" s="7"/>
      <c r="S836" s="7"/>
    </row>
    <row r="837" spans="5:19" x14ac:dyDescent="0.2">
      <c r="E837" s="7"/>
      <c r="F837" s="7"/>
      <c r="J837" s="7"/>
      <c r="K837" s="7"/>
      <c r="R837" s="7"/>
      <c r="S837" s="7"/>
    </row>
    <row r="838" spans="5:19" x14ac:dyDescent="0.2">
      <c r="E838" s="7"/>
      <c r="F838" s="7"/>
      <c r="J838" s="7"/>
      <c r="K838" s="7"/>
      <c r="R838" s="7"/>
      <c r="S838" s="7"/>
    </row>
    <row r="839" spans="5:19" x14ac:dyDescent="0.2">
      <c r="E839" s="7"/>
      <c r="F839" s="7"/>
      <c r="J839" s="7"/>
      <c r="K839" s="7"/>
      <c r="R839" s="7"/>
      <c r="S839" s="7"/>
    </row>
    <row r="840" spans="5:19" x14ac:dyDescent="0.2">
      <c r="E840" s="7"/>
      <c r="F840" s="7"/>
      <c r="J840" s="7"/>
      <c r="K840" s="7"/>
      <c r="R840" s="7"/>
      <c r="S840" s="7"/>
    </row>
    <row r="841" spans="5:19" x14ac:dyDescent="0.2">
      <c r="E841" s="7"/>
      <c r="F841" s="7"/>
      <c r="J841" s="7"/>
      <c r="K841" s="7"/>
      <c r="R841" s="7"/>
      <c r="S841" s="7"/>
    </row>
    <row r="842" spans="5:19" x14ac:dyDescent="0.2">
      <c r="E842" s="7"/>
      <c r="F842" s="7"/>
      <c r="J842" s="7"/>
      <c r="K842" s="7"/>
      <c r="R842" s="7"/>
      <c r="S842" s="7"/>
    </row>
    <row r="843" spans="5:19" x14ac:dyDescent="0.2">
      <c r="E843" s="7"/>
      <c r="F843" s="7"/>
      <c r="J843" s="7"/>
      <c r="K843" s="7"/>
      <c r="R843" s="7"/>
      <c r="S843" s="7"/>
    </row>
    <row r="844" spans="5:19" x14ac:dyDescent="0.2">
      <c r="E844" s="7"/>
      <c r="F844" s="7"/>
      <c r="J844" s="7"/>
      <c r="K844" s="7"/>
      <c r="R844" s="7"/>
      <c r="S844" s="7"/>
    </row>
    <row r="845" spans="5:19" x14ac:dyDescent="0.2">
      <c r="E845" s="7"/>
      <c r="F845" s="7"/>
      <c r="J845" s="7"/>
      <c r="K845" s="7"/>
      <c r="R845" s="7"/>
      <c r="S845" s="7"/>
    </row>
    <row r="846" spans="5:19" x14ac:dyDescent="0.2">
      <c r="E846" s="7"/>
      <c r="F846" s="7"/>
      <c r="J846" s="7"/>
      <c r="K846" s="7"/>
      <c r="R846" s="7"/>
      <c r="S846" s="7"/>
    </row>
    <row r="847" spans="5:19" x14ac:dyDescent="0.2">
      <c r="E847" s="7"/>
      <c r="F847" s="7"/>
      <c r="J847" s="7"/>
      <c r="K847" s="7"/>
      <c r="R847" s="7"/>
      <c r="S847" s="7"/>
    </row>
    <row r="848" spans="5:19" x14ac:dyDescent="0.2">
      <c r="E848" s="7"/>
      <c r="F848" s="7"/>
      <c r="J848" s="7"/>
      <c r="K848" s="7"/>
      <c r="R848" s="7"/>
      <c r="S848" s="7"/>
    </row>
    <row r="849" spans="5:19" x14ac:dyDescent="0.2">
      <c r="E849" s="7"/>
      <c r="F849" s="7"/>
      <c r="J849" s="7"/>
      <c r="K849" s="7"/>
      <c r="R849" s="7"/>
      <c r="S849" s="7"/>
    </row>
    <row r="850" spans="5:19" x14ac:dyDescent="0.2">
      <c r="E850" s="7"/>
      <c r="F850" s="7"/>
      <c r="J850" s="7"/>
      <c r="K850" s="7"/>
      <c r="R850" s="7"/>
      <c r="S850" s="7"/>
    </row>
    <row r="851" spans="5:19" x14ac:dyDescent="0.2">
      <c r="E851" s="7"/>
      <c r="F851" s="7"/>
      <c r="J851" s="7"/>
      <c r="K851" s="7"/>
      <c r="R851" s="7"/>
      <c r="S851" s="7"/>
    </row>
    <row r="852" spans="5:19" x14ac:dyDescent="0.2">
      <c r="E852" s="7"/>
      <c r="F852" s="7"/>
      <c r="J852" s="7"/>
      <c r="K852" s="7"/>
      <c r="R852" s="7"/>
      <c r="S852" s="7"/>
    </row>
    <row r="853" spans="5:19" x14ac:dyDescent="0.2">
      <c r="E853" s="7"/>
      <c r="F853" s="7"/>
      <c r="J853" s="7"/>
      <c r="K853" s="7"/>
      <c r="R853" s="7"/>
      <c r="S853" s="7"/>
    </row>
    <row r="854" spans="5:19" x14ac:dyDescent="0.2">
      <c r="E854" s="7"/>
      <c r="F854" s="7"/>
      <c r="J854" s="7"/>
      <c r="K854" s="7"/>
      <c r="R854" s="7"/>
      <c r="S854" s="7"/>
    </row>
    <row r="855" spans="5:19" x14ac:dyDescent="0.2">
      <c r="E855" s="7"/>
      <c r="F855" s="7"/>
      <c r="J855" s="7"/>
      <c r="K855" s="7"/>
      <c r="R855" s="7"/>
      <c r="S855" s="7"/>
    </row>
    <row r="856" spans="5:19" x14ac:dyDescent="0.2">
      <c r="E856" s="7"/>
      <c r="F856" s="7"/>
      <c r="J856" s="7"/>
      <c r="K856" s="7"/>
      <c r="R856" s="7"/>
      <c r="S856" s="7"/>
    </row>
    <row r="857" spans="5:19" x14ac:dyDescent="0.2">
      <c r="E857" s="7"/>
      <c r="F857" s="7"/>
      <c r="J857" s="7"/>
      <c r="K857" s="7"/>
      <c r="R857" s="7"/>
      <c r="S857" s="7"/>
    </row>
    <row r="858" spans="5:19" x14ac:dyDescent="0.2">
      <c r="E858" s="7"/>
      <c r="F858" s="7"/>
      <c r="J858" s="7"/>
      <c r="K858" s="7"/>
      <c r="R858" s="7"/>
      <c r="S858" s="7"/>
    </row>
    <row r="859" spans="5:19" x14ac:dyDescent="0.2">
      <c r="E859" s="7"/>
      <c r="F859" s="7"/>
      <c r="J859" s="7"/>
      <c r="K859" s="7"/>
      <c r="R859" s="7"/>
      <c r="S859" s="7"/>
    </row>
    <row r="860" spans="5:19" x14ac:dyDescent="0.2">
      <c r="E860" s="7"/>
      <c r="F860" s="7"/>
      <c r="J860" s="7"/>
      <c r="K860" s="7"/>
      <c r="R860" s="7"/>
      <c r="S860" s="7"/>
    </row>
    <row r="861" spans="5:19" x14ac:dyDescent="0.2">
      <c r="E861" s="7"/>
      <c r="F861" s="7"/>
      <c r="J861" s="7"/>
      <c r="K861" s="7"/>
      <c r="R861" s="7"/>
      <c r="S861" s="7"/>
    </row>
    <row r="862" spans="5:19" x14ac:dyDescent="0.2">
      <c r="E862" s="7"/>
      <c r="F862" s="7"/>
      <c r="J862" s="7"/>
      <c r="K862" s="7"/>
      <c r="R862" s="7"/>
      <c r="S862" s="7"/>
    </row>
    <row r="863" spans="5:19" x14ac:dyDescent="0.2">
      <c r="E863" s="7"/>
      <c r="F863" s="7"/>
      <c r="J863" s="7"/>
      <c r="K863" s="7"/>
      <c r="R863" s="7"/>
      <c r="S863" s="7"/>
    </row>
    <row r="864" spans="5:19" x14ac:dyDescent="0.2">
      <c r="E864" s="7"/>
      <c r="F864" s="7"/>
      <c r="J864" s="7"/>
      <c r="K864" s="7"/>
      <c r="R864" s="7"/>
      <c r="S864" s="7"/>
    </row>
    <row r="865" spans="5:19" x14ac:dyDescent="0.2">
      <c r="E865" s="7"/>
      <c r="F865" s="7"/>
      <c r="J865" s="7"/>
      <c r="K865" s="7"/>
      <c r="R865" s="7"/>
      <c r="S865" s="7"/>
    </row>
    <row r="866" spans="5:19" x14ac:dyDescent="0.2">
      <c r="E866" s="7"/>
      <c r="F866" s="7"/>
      <c r="J866" s="7"/>
      <c r="K866" s="7"/>
      <c r="R866" s="7"/>
      <c r="S866" s="7"/>
    </row>
    <row r="867" spans="5:19" x14ac:dyDescent="0.2">
      <c r="E867" s="7"/>
      <c r="F867" s="7"/>
      <c r="J867" s="7"/>
      <c r="K867" s="7"/>
      <c r="R867" s="7"/>
      <c r="S867" s="7"/>
    </row>
    <row r="868" spans="5:19" x14ac:dyDescent="0.2">
      <c r="E868" s="7"/>
      <c r="F868" s="7"/>
      <c r="J868" s="7"/>
      <c r="K868" s="7"/>
      <c r="R868" s="7"/>
      <c r="S868" s="7"/>
    </row>
    <row r="869" spans="5:19" x14ac:dyDescent="0.2">
      <c r="E869" s="7"/>
      <c r="F869" s="7"/>
      <c r="J869" s="7"/>
      <c r="K869" s="7"/>
      <c r="R869" s="7"/>
      <c r="S869" s="7"/>
    </row>
    <row r="870" spans="5:19" x14ac:dyDescent="0.2">
      <c r="E870" s="7"/>
      <c r="F870" s="7"/>
      <c r="J870" s="7"/>
      <c r="K870" s="7"/>
      <c r="R870" s="7"/>
      <c r="S870" s="7"/>
    </row>
    <row r="871" spans="5:19" x14ac:dyDescent="0.2">
      <c r="E871" s="7"/>
      <c r="F871" s="7"/>
      <c r="J871" s="7"/>
      <c r="K871" s="7"/>
      <c r="R871" s="7"/>
      <c r="S871" s="7"/>
    </row>
    <row r="872" spans="5:19" x14ac:dyDescent="0.2">
      <c r="E872" s="7"/>
      <c r="F872" s="7"/>
      <c r="J872" s="7"/>
      <c r="K872" s="7"/>
      <c r="R872" s="7"/>
      <c r="S872" s="7"/>
    </row>
    <row r="873" spans="5:19" x14ac:dyDescent="0.2">
      <c r="E873" s="7"/>
      <c r="F873" s="7"/>
      <c r="J873" s="7"/>
      <c r="K873" s="7"/>
      <c r="R873" s="7"/>
      <c r="S873" s="7"/>
    </row>
    <row r="874" spans="5:19" x14ac:dyDescent="0.2">
      <c r="E874" s="7"/>
      <c r="F874" s="7"/>
      <c r="J874" s="7"/>
      <c r="K874" s="7"/>
      <c r="R874" s="7"/>
      <c r="S874" s="7"/>
    </row>
    <row r="875" spans="5:19" x14ac:dyDescent="0.2">
      <c r="E875" s="7"/>
      <c r="F875" s="7"/>
      <c r="J875" s="7"/>
      <c r="K875" s="7"/>
      <c r="R875" s="7"/>
      <c r="S875" s="7"/>
    </row>
    <row r="876" spans="5:19" x14ac:dyDescent="0.2">
      <c r="E876" s="7"/>
      <c r="F876" s="7"/>
      <c r="J876" s="7"/>
      <c r="K876" s="7"/>
      <c r="R876" s="7"/>
      <c r="S876" s="7"/>
    </row>
    <row r="877" spans="5:19" x14ac:dyDescent="0.2">
      <c r="E877" s="7"/>
      <c r="F877" s="7"/>
      <c r="J877" s="7"/>
      <c r="K877" s="7"/>
      <c r="R877" s="7"/>
      <c r="S877" s="7"/>
    </row>
    <row r="878" spans="5:19" x14ac:dyDescent="0.2">
      <c r="E878" s="7"/>
      <c r="F878" s="7"/>
      <c r="J878" s="7"/>
      <c r="K878" s="7"/>
      <c r="R878" s="7"/>
      <c r="S878" s="7"/>
    </row>
    <row r="879" spans="5:19" x14ac:dyDescent="0.2">
      <c r="E879" s="7"/>
      <c r="F879" s="7"/>
      <c r="J879" s="7"/>
      <c r="K879" s="7"/>
      <c r="R879" s="7"/>
      <c r="S879" s="7"/>
    </row>
    <row r="880" spans="5:19" x14ac:dyDescent="0.2">
      <c r="E880" s="7"/>
      <c r="F880" s="7"/>
      <c r="J880" s="7"/>
      <c r="K880" s="7"/>
      <c r="R880" s="7"/>
      <c r="S880" s="7"/>
    </row>
    <row r="881" spans="5:19" x14ac:dyDescent="0.2">
      <c r="E881" s="7"/>
      <c r="F881" s="7"/>
      <c r="J881" s="7"/>
      <c r="K881" s="7"/>
      <c r="R881" s="7"/>
      <c r="S881" s="7"/>
    </row>
    <row r="882" spans="5:19" x14ac:dyDescent="0.2">
      <c r="E882" s="7"/>
      <c r="F882" s="7"/>
      <c r="J882" s="7"/>
      <c r="K882" s="7"/>
      <c r="R882" s="7"/>
      <c r="S882" s="7"/>
    </row>
    <row r="883" spans="5:19" x14ac:dyDescent="0.2">
      <c r="E883" s="7"/>
      <c r="F883" s="7"/>
      <c r="J883" s="7"/>
      <c r="K883" s="7"/>
      <c r="R883" s="7"/>
      <c r="S883" s="7"/>
    </row>
    <row r="884" spans="5:19" x14ac:dyDescent="0.2">
      <c r="E884" s="7"/>
      <c r="F884" s="7"/>
      <c r="J884" s="7"/>
      <c r="K884" s="7"/>
      <c r="R884" s="7"/>
      <c r="S884" s="7"/>
    </row>
    <row r="885" spans="5:19" x14ac:dyDescent="0.2">
      <c r="E885" s="7"/>
      <c r="F885" s="7"/>
      <c r="J885" s="7"/>
      <c r="K885" s="7"/>
      <c r="R885" s="7"/>
      <c r="S885" s="7"/>
    </row>
    <row r="886" spans="5:19" x14ac:dyDescent="0.2">
      <c r="E886" s="7"/>
      <c r="F886" s="7"/>
      <c r="J886" s="7"/>
      <c r="K886" s="7"/>
      <c r="R886" s="7"/>
      <c r="S886" s="7"/>
    </row>
    <row r="887" spans="5:19" x14ac:dyDescent="0.2">
      <c r="E887" s="7"/>
      <c r="F887" s="7"/>
      <c r="J887" s="7"/>
      <c r="K887" s="7"/>
      <c r="R887" s="7"/>
      <c r="S887" s="7"/>
    </row>
    <row r="888" spans="5:19" x14ac:dyDescent="0.2">
      <c r="E888" s="7"/>
      <c r="F888" s="7"/>
      <c r="J888" s="7"/>
      <c r="K888" s="7"/>
      <c r="R888" s="7"/>
      <c r="S888" s="7"/>
    </row>
    <row r="889" spans="5:19" x14ac:dyDescent="0.2">
      <c r="E889" s="7"/>
      <c r="F889" s="7"/>
      <c r="J889" s="7"/>
      <c r="K889" s="7"/>
      <c r="R889" s="7"/>
      <c r="S889" s="7"/>
    </row>
    <row r="890" spans="5:19" x14ac:dyDescent="0.2">
      <c r="E890" s="7"/>
      <c r="F890" s="7"/>
      <c r="J890" s="7"/>
      <c r="K890" s="7"/>
      <c r="R890" s="7"/>
      <c r="S890" s="7"/>
    </row>
    <row r="891" spans="5:19" x14ac:dyDescent="0.2">
      <c r="E891" s="7"/>
      <c r="F891" s="7"/>
      <c r="J891" s="7"/>
      <c r="K891" s="7"/>
      <c r="R891" s="7"/>
      <c r="S891" s="7"/>
    </row>
    <row r="892" spans="5:19" x14ac:dyDescent="0.2">
      <c r="E892" s="7"/>
      <c r="F892" s="7"/>
      <c r="J892" s="7"/>
      <c r="K892" s="7"/>
      <c r="R892" s="7"/>
      <c r="S892" s="7"/>
    </row>
    <row r="893" spans="5:19" x14ac:dyDescent="0.2">
      <c r="E893" s="7"/>
      <c r="F893" s="7"/>
      <c r="J893" s="7"/>
      <c r="K893" s="7"/>
      <c r="R893" s="7"/>
      <c r="S893" s="7"/>
    </row>
    <row r="894" spans="5:19" x14ac:dyDescent="0.2">
      <c r="E894" s="7"/>
      <c r="F894" s="7"/>
      <c r="J894" s="7"/>
      <c r="K894" s="7"/>
      <c r="R894" s="7"/>
      <c r="S894" s="7"/>
    </row>
    <row r="895" spans="5:19" x14ac:dyDescent="0.2">
      <c r="E895" s="7"/>
      <c r="F895" s="7"/>
      <c r="J895" s="7"/>
      <c r="K895" s="7"/>
      <c r="R895" s="7"/>
      <c r="S895" s="7"/>
    </row>
    <row r="896" spans="5:19" x14ac:dyDescent="0.2">
      <c r="E896" s="7"/>
      <c r="F896" s="7"/>
      <c r="J896" s="7"/>
      <c r="K896" s="7"/>
      <c r="R896" s="7"/>
      <c r="S896" s="7"/>
    </row>
    <row r="897" spans="5:19" x14ac:dyDescent="0.2">
      <c r="E897" s="7"/>
      <c r="F897" s="7"/>
      <c r="J897" s="7"/>
      <c r="K897" s="7"/>
      <c r="R897" s="7"/>
      <c r="S897" s="7"/>
    </row>
    <row r="898" spans="5:19" x14ac:dyDescent="0.2">
      <c r="E898" s="7"/>
      <c r="F898" s="7"/>
      <c r="J898" s="7"/>
      <c r="K898" s="7"/>
      <c r="R898" s="7"/>
      <c r="S898" s="7"/>
    </row>
    <row r="899" spans="5:19" x14ac:dyDescent="0.2">
      <c r="E899" s="7"/>
      <c r="F899" s="7"/>
      <c r="J899" s="7"/>
      <c r="K899" s="7"/>
      <c r="R899" s="7"/>
      <c r="S899" s="7"/>
    </row>
    <row r="900" spans="5:19" x14ac:dyDescent="0.2">
      <c r="E900" s="7"/>
      <c r="F900" s="7"/>
      <c r="J900" s="7"/>
      <c r="K900" s="7"/>
      <c r="R900" s="7"/>
      <c r="S900" s="7"/>
    </row>
    <row r="901" spans="5:19" x14ac:dyDescent="0.2">
      <c r="E901" s="7"/>
      <c r="F901" s="7"/>
      <c r="J901" s="7"/>
      <c r="K901" s="7"/>
      <c r="R901" s="7"/>
      <c r="S901" s="7"/>
    </row>
    <row r="902" spans="5:19" x14ac:dyDescent="0.2">
      <c r="E902" s="7"/>
      <c r="F902" s="7"/>
      <c r="J902" s="7"/>
      <c r="K902" s="7"/>
      <c r="R902" s="7"/>
      <c r="S902" s="7"/>
    </row>
    <row r="903" spans="5:19" x14ac:dyDescent="0.2">
      <c r="E903" s="7"/>
      <c r="F903" s="7"/>
      <c r="J903" s="7"/>
      <c r="K903" s="7"/>
      <c r="R903" s="7"/>
      <c r="S903" s="7"/>
    </row>
    <row r="904" spans="5:19" x14ac:dyDescent="0.2">
      <c r="E904" s="7"/>
      <c r="F904" s="7"/>
      <c r="J904" s="7"/>
      <c r="K904" s="7"/>
      <c r="R904" s="7"/>
      <c r="S904" s="7"/>
    </row>
    <row r="905" spans="5:19" x14ac:dyDescent="0.2">
      <c r="E905" s="7"/>
      <c r="F905" s="7"/>
      <c r="J905" s="7"/>
      <c r="K905" s="7"/>
      <c r="R905" s="7"/>
      <c r="S905" s="7"/>
    </row>
    <row r="906" spans="5:19" x14ac:dyDescent="0.2">
      <c r="E906" s="7"/>
      <c r="F906" s="7"/>
      <c r="J906" s="7"/>
      <c r="K906" s="7"/>
      <c r="R906" s="7"/>
      <c r="S906" s="7"/>
    </row>
    <row r="907" spans="5:19" x14ac:dyDescent="0.2">
      <c r="E907" s="7"/>
      <c r="F907" s="7"/>
      <c r="J907" s="7"/>
      <c r="K907" s="7"/>
      <c r="R907" s="7"/>
      <c r="S907" s="7"/>
    </row>
    <row r="908" spans="5:19" x14ac:dyDescent="0.2">
      <c r="E908" s="7"/>
      <c r="F908" s="7"/>
      <c r="J908" s="7"/>
      <c r="K908" s="7"/>
      <c r="R908" s="7"/>
      <c r="S908" s="7"/>
    </row>
    <row r="909" spans="5:19" x14ac:dyDescent="0.2">
      <c r="E909" s="7"/>
      <c r="F909" s="7"/>
      <c r="J909" s="7"/>
      <c r="K909" s="7"/>
      <c r="R909" s="7"/>
      <c r="S909" s="7"/>
    </row>
    <row r="910" spans="5:19" x14ac:dyDescent="0.2">
      <c r="E910" s="7"/>
      <c r="F910" s="7"/>
      <c r="J910" s="7"/>
      <c r="K910" s="7"/>
      <c r="R910" s="7"/>
      <c r="S910" s="7"/>
    </row>
    <row r="911" spans="5:19" x14ac:dyDescent="0.2">
      <c r="E911" s="7"/>
      <c r="F911" s="7"/>
      <c r="J911" s="7"/>
      <c r="K911" s="7"/>
      <c r="R911" s="7"/>
      <c r="S911" s="7"/>
    </row>
    <row r="912" spans="5:19" x14ac:dyDescent="0.2">
      <c r="E912" s="7"/>
      <c r="F912" s="7"/>
      <c r="J912" s="7"/>
      <c r="K912" s="7"/>
      <c r="R912" s="7"/>
      <c r="S912" s="7"/>
    </row>
    <row r="913" spans="5:19" x14ac:dyDescent="0.2">
      <c r="E913" s="7"/>
      <c r="F913" s="7"/>
      <c r="J913" s="7"/>
      <c r="K913" s="7"/>
      <c r="R913" s="7"/>
      <c r="S913" s="7"/>
    </row>
    <row r="914" spans="5:19" x14ac:dyDescent="0.2">
      <c r="E914" s="7"/>
      <c r="F914" s="7"/>
      <c r="J914" s="7"/>
      <c r="K914" s="7"/>
      <c r="R914" s="7"/>
      <c r="S914" s="7"/>
    </row>
    <row r="915" spans="5:19" x14ac:dyDescent="0.2">
      <c r="E915" s="7"/>
      <c r="F915" s="7"/>
      <c r="J915" s="7"/>
      <c r="K915" s="7"/>
      <c r="R915" s="7"/>
      <c r="S915" s="7"/>
    </row>
    <row r="916" spans="5:19" x14ac:dyDescent="0.2">
      <c r="E916" s="7"/>
      <c r="F916" s="7"/>
      <c r="J916" s="7"/>
      <c r="K916" s="7"/>
      <c r="R916" s="7"/>
      <c r="S916" s="7"/>
    </row>
    <row r="917" spans="5:19" x14ac:dyDescent="0.2">
      <c r="E917" s="7"/>
      <c r="F917" s="7"/>
      <c r="J917" s="7"/>
      <c r="K917" s="7"/>
      <c r="R917" s="7"/>
      <c r="S917" s="7"/>
    </row>
    <row r="918" spans="5:19" x14ac:dyDescent="0.2">
      <c r="E918" s="7"/>
      <c r="F918" s="7"/>
      <c r="J918" s="7"/>
      <c r="K918" s="7"/>
      <c r="R918" s="7"/>
      <c r="S918" s="7"/>
    </row>
    <row r="919" spans="5:19" x14ac:dyDescent="0.2">
      <c r="E919" s="7"/>
      <c r="F919" s="7"/>
      <c r="J919" s="7"/>
      <c r="K919" s="7"/>
      <c r="R919" s="7"/>
      <c r="S919" s="7"/>
    </row>
    <row r="920" spans="5:19" x14ac:dyDescent="0.2">
      <c r="E920" s="7"/>
      <c r="F920" s="7"/>
      <c r="J920" s="7"/>
      <c r="K920" s="7"/>
      <c r="R920" s="7"/>
      <c r="S920" s="7"/>
    </row>
    <row r="921" spans="5:19" x14ac:dyDescent="0.2">
      <c r="E921" s="7"/>
      <c r="F921" s="7"/>
      <c r="J921" s="7"/>
      <c r="K921" s="7"/>
      <c r="R921" s="7"/>
      <c r="S921" s="7"/>
    </row>
    <row r="922" spans="5:19" x14ac:dyDescent="0.2">
      <c r="E922" s="7"/>
      <c r="F922" s="7"/>
      <c r="J922" s="7"/>
      <c r="K922" s="7"/>
      <c r="R922" s="7"/>
      <c r="S922" s="7"/>
    </row>
    <row r="923" spans="5:19" x14ac:dyDescent="0.2">
      <c r="E923" s="7"/>
      <c r="F923" s="7"/>
      <c r="J923" s="7"/>
      <c r="K923" s="7"/>
      <c r="R923" s="7"/>
      <c r="S923" s="7"/>
    </row>
    <row r="924" spans="5:19" x14ac:dyDescent="0.2">
      <c r="E924" s="7"/>
      <c r="F924" s="7"/>
      <c r="J924" s="7"/>
      <c r="K924" s="7"/>
      <c r="R924" s="7"/>
      <c r="S924" s="7"/>
    </row>
    <row r="925" spans="5:19" x14ac:dyDescent="0.2">
      <c r="E925" s="7"/>
      <c r="F925" s="7"/>
      <c r="J925" s="7"/>
      <c r="K925" s="7"/>
      <c r="R925" s="7"/>
      <c r="S925" s="7"/>
    </row>
    <row r="926" spans="5:19" x14ac:dyDescent="0.2">
      <c r="E926" s="7"/>
      <c r="F926" s="7"/>
      <c r="J926" s="7"/>
      <c r="K926" s="7"/>
      <c r="R926" s="7"/>
      <c r="S926" s="7"/>
    </row>
    <row r="927" spans="5:19" x14ac:dyDescent="0.2">
      <c r="E927" s="7"/>
      <c r="F927" s="7"/>
      <c r="J927" s="7"/>
      <c r="K927" s="7"/>
      <c r="R927" s="7"/>
      <c r="S927" s="7"/>
    </row>
    <row r="928" spans="5:19" x14ac:dyDescent="0.2">
      <c r="E928" s="7"/>
      <c r="F928" s="7"/>
      <c r="J928" s="7"/>
      <c r="K928" s="7"/>
      <c r="R928" s="7"/>
      <c r="S928" s="7"/>
    </row>
    <row r="929" spans="5:19" x14ac:dyDescent="0.2">
      <c r="E929" s="7"/>
      <c r="F929" s="7"/>
      <c r="J929" s="7"/>
      <c r="K929" s="7"/>
      <c r="R929" s="7"/>
      <c r="S929" s="7"/>
    </row>
    <row r="930" spans="5:19" x14ac:dyDescent="0.2">
      <c r="E930" s="7"/>
      <c r="F930" s="7"/>
      <c r="J930" s="7"/>
      <c r="K930" s="7"/>
      <c r="R930" s="7"/>
      <c r="S930" s="7"/>
    </row>
    <row r="931" spans="5:19" x14ac:dyDescent="0.2">
      <c r="E931" s="7"/>
      <c r="F931" s="7"/>
      <c r="J931" s="7"/>
      <c r="K931" s="7"/>
      <c r="R931" s="7"/>
      <c r="S931" s="7"/>
    </row>
    <row r="932" spans="5:19" x14ac:dyDescent="0.2">
      <c r="E932" s="7"/>
      <c r="F932" s="7"/>
      <c r="J932" s="7"/>
      <c r="K932" s="7"/>
      <c r="R932" s="7"/>
      <c r="S932" s="7"/>
    </row>
    <row r="933" spans="5:19" x14ac:dyDescent="0.2">
      <c r="E933" s="7"/>
      <c r="F933" s="7"/>
      <c r="J933" s="7"/>
      <c r="K933" s="7"/>
      <c r="R933" s="7"/>
      <c r="S933" s="7"/>
    </row>
    <row r="934" spans="5:19" x14ac:dyDescent="0.2">
      <c r="E934" s="7"/>
      <c r="F934" s="7"/>
      <c r="J934" s="7"/>
      <c r="K934" s="7"/>
      <c r="R934" s="7"/>
      <c r="S934" s="7"/>
    </row>
    <row r="935" spans="5:19" x14ac:dyDescent="0.2">
      <c r="E935" s="7"/>
      <c r="F935" s="7"/>
      <c r="J935" s="7"/>
      <c r="K935" s="7"/>
      <c r="R935" s="7"/>
      <c r="S935" s="7"/>
    </row>
    <row r="936" spans="5:19" x14ac:dyDescent="0.2">
      <c r="E936" s="7"/>
      <c r="F936" s="7"/>
      <c r="J936" s="7"/>
      <c r="K936" s="7"/>
      <c r="R936" s="7"/>
      <c r="S936" s="7"/>
    </row>
    <row r="937" spans="5:19" x14ac:dyDescent="0.2">
      <c r="E937" s="7"/>
      <c r="F937" s="7"/>
      <c r="J937" s="7"/>
      <c r="K937" s="7"/>
      <c r="R937" s="7"/>
      <c r="S937" s="7"/>
    </row>
    <row r="938" spans="5:19" x14ac:dyDescent="0.2">
      <c r="E938" s="7"/>
      <c r="F938" s="7"/>
      <c r="J938" s="7"/>
      <c r="K938" s="7"/>
      <c r="R938" s="7"/>
      <c r="S938" s="7"/>
    </row>
    <row r="939" spans="5:19" x14ac:dyDescent="0.2">
      <c r="E939" s="7"/>
      <c r="F939" s="7"/>
      <c r="J939" s="7"/>
      <c r="K939" s="7"/>
      <c r="R939" s="7"/>
      <c r="S939" s="7"/>
    </row>
    <row r="940" spans="5:19" x14ac:dyDescent="0.2">
      <c r="E940" s="7"/>
      <c r="F940" s="7"/>
      <c r="J940" s="7"/>
      <c r="K940" s="7"/>
      <c r="R940" s="7"/>
      <c r="S940" s="7"/>
    </row>
    <row r="941" spans="5:19" x14ac:dyDescent="0.2">
      <c r="E941" s="7"/>
      <c r="F941" s="7"/>
      <c r="J941" s="7"/>
      <c r="K941" s="7"/>
      <c r="R941" s="7"/>
      <c r="S941" s="7"/>
    </row>
    <row r="942" spans="5:19" x14ac:dyDescent="0.2">
      <c r="E942" s="7"/>
      <c r="F942" s="7"/>
      <c r="J942" s="7"/>
      <c r="K942" s="7"/>
      <c r="R942" s="7"/>
      <c r="S942" s="7"/>
    </row>
    <row r="943" spans="5:19" x14ac:dyDescent="0.2">
      <c r="E943" s="7"/>
      <c r="F943" s="7"/>
      <c r="J943" s="7"/>
      <c r="K943" s="7"/>
      <c r="R943" s="7"/>
      <c r="S943" s="7"/>
    </row>
    <row r="944" spans="5:19" x14ac:dyDescent="0.2">
      <c r="E944" s="7"/>
      <c r="F944" s="7"/>
      <c r="J944" s="7"/>
      <c r="K944" s="7"/>
      <c r="R944" s="7"/>
      <c r="S944" s="7"/>
    </row>
    <row r="945" spans="5:19" x14ac:dyDescent="0.2">
      <c r="E945" s="7"/>
      <c r="F945" s="7"/>
      <c r="J945" s="7"/>
      <c r="K945" s="7"/>
      <c r="R945" s="7"/>
      <c r="S945" s="7"/>
    </row>
    <row r="946" spans="5:19" x14ac:dyDescent="0.2">
      <c r="E946" s="7"/>
      <c r="F946" s="7"/>
      <c r="J946" s="7"/>
      <c r="K946" s="7"/>
      <c r="R946" s="7"/>
      <c r="S946" s="7"/>
    </row>
    <row r="947" spans="5:19" x14ac:dyDescent="0.2">
      <c r="E947" s="7"/>
      <c r="F947" s="7"/>
      <c r="J947" s="7"/>
      <c r="K947" s="7"/>
      <c r="R947" s="7"/>
      <c r="S947" s="7"/>
    </row>
    <row r="948" spans="5:19" x14ac:dyDescent="0.2">
      <c r="E948" s="7"/>
      <c r="F948" s="7"/>
      <c r="J948" s="7"/>
      <c r="K948" s="7"/>
      <c r="R948" s="7"/>
      <c r="S948" s="7"/>
    </row>
    <row r="949" spans="5:19" x14ac:dyDescent="0.2">
      <c r="E949" s="7"/>
      <c r="F949" s="7"/>
      <c r="J949" s="7"/>
      <c r="K949" s="7"/>
      <c r="R949" s="7"/>
      <c r="S949" s="7"/>
    </row>
    <row r="950" spans="5:19" x14ac:dyDescent="0.2">
      <c r="E950" s="7"/>
      <c r="F950" s="7"/>
      <c r="J950" s="7"/>
      <c r="K950" s="7"/>
      <c r="R950" s="7"/>
      <c r="S950" s="7"/>
    </row>
    <row r="951" spans="5:19" x14ac:dyDescent="0.2">
      <c r="E951" s="7"/>
      <c r="F951" s="7"/>
      <c r="J951" s="7"/>
      <c r="K951" s="7"/>
      <c r="R951" s="7"/>
      <c r="S951" s="7"/>
    </row>
    <row r="952" spans="5:19" x14ac:dyDescent="0.2">
      <c r="E952" s="7"/>
      <c r="F952" s="7"/>
      <c r="J952" s="7"/>
      <c r="K952" s="7"/>
      <c r="R952" s="7"/>
      <c r="S952" s="7"/>
    </row>
    <row r="953" spans="5:19" x14ac:dyDescent="0.2">
      <c r="E953" s="7"/>
      <c r="F953" s="7"/>
      <c r="J953" s="7"/>
      <c r="K953" s="7"/>
      <c r="R953" s="7"/>
      <c r="S953" s="7"/>
    </row>
    <row r="954" spans="5:19" x14ac:dyDescent="0.2">
      <c r="E954" s="7"/>
      <c r="F954" s="7"/>
      <c r="J954" s="7"/>
      <c r="K954" s="7"/>
      <c r="R954" s="7"/>
      <c r="S954" s="7"/>
    </row>
    <row r="955" spans="5:19" x14ac:dyDescent="0.2">
      <c r="E955" s="7"/>
      <c r="F955" s="7"/>
      <c r="J955" s="7"/>
      <c r="K955" s="7"/>
      <c r="R955" s="7"/>
      <c r="S955" s="7"/>
    </row>
    <row r="956" spans="5:19" x14ac:dyDescent="0.2">
      <c r="E956" s="7"/>
      <c r="F956" s="7"/>
      <c r="J956" s="7"/>
      <c r="K956" s="7"/>
      <c r="R956" s="7"/>
      <c r="S956" s="7"/>
    </row>
    <row r="957" spans="5:19" x14ac:dyDescent="0.2">
      <c r="E957" s="7"/>
      <c r="F957" s="7"/>
      <c r="J957" s="7"/>
      <c r="K957" s="7"/>
      <c r="R957" s="7"/>
      <c r="S957" s="7"/>
    </row>
    <row r="958" spans="5:19" x14ac:dyDescent="0.2">
      <c r="E958" s="7"/>
      <c r="F958" s="7"/>
      <c r="J958" s="7"/>
      <c r="K958" s="7"/>
      <c r="R958" s="7"/>
      <c r="S958" s="7"/>
    </row>
    <row r="959" spans="5:19" x14ac:dyDescent="0.2">
      <c r="E959" s="7"/>
      <c r="F959" s="7"/>
      <c r="J959" s="7"/>
      <c r="K959" s="7"/>
      <c r="R959" s="7"/>
      <c r="S959" s="7"/>
    </row>
    <row r="960" spans="5:19" x14ac:dyDescent="0.2">
      <c r="E960" s="7"/>
      <c r="F960" s="7"/>
      <c r="J960" s="7"/>
      <c r="K960" s="7"/>
      <c r="R960" s="7"/>
      <c r="S960" s="7"/>
    </row>
    <row r="961" spans="5:19" x14ac:dyDescent="0.2">
      <c r="E961" s="7"/>
      <c r="F961" s="7"/>
      <c r="J961" s="7"/>
      <c r="K961" s="7"/>
      <c r="R961" s="7"/>
      <c r="S961" s="7"/>
    </row>
    <row r="962" spans="5:19" x14ac:dyDescent="0.2">
      <c r="E962" s="7"/>
      <c r="F962" s="7"/>
      <c r="J962" s="7"/>
      <c r="K962" s="7"/>
      <c r="R962" s="7"/>
      <c r="S962" s="7"/>
    </row>
    <row r="963" spans="5:19" x14ac:dyDescent="0.2">
      <c r="E963" s="7"/>
      <c r="F963" s="7"/>
      <c r="J963" s="7"/>
      <c r="K963" s="7"/>
      <c r="R963" s="7"/>
      <c r="S963" s="7"/>
    </row>
    <row r="964" spans="5:19" x14ac:dyDescent="0.2">
      <c r="E964" s="7"/>
      <c r="F964" s="7"/>
      <c r="J964" s="7"/>
      <c r="K964" s="7"/>
      <c r="R964" s="7"/>
      <c r="S964" s="7"/>
    </row>
    <row r="965" spans="5:19" x14ac:dyDescent="0.2">
      <c r="E965" s="7"/>
      <c r="F965" s="7"/>
      <c r="J965" s="7"/>
      <c r="K965" s="7"/>
      <c r="R965" s="7"/>
      <c r="S965" s="7"/>
    </row>
    <row r="966" spans="5:19" x14ac:dyDescent="0.2">
      <c r="E966" s="7"/>
      <c r="F966" s="7"/>
      <c r="J966" s="7"/>
      <c r="K966" s="7"/>
      <c r="R966" s="7"/>
      <c r="S966" s="7"/>
    </row>
    <row r="967" spans="5:19" x14ac:dyDescent="0.2">
      <c r="E967" s="7"/>
      <c r="F967" s="7"/>
      <c r="J967" s="7"/>
      <c r="K967" s="7"/>
      <c r="R967" s="7"/>
      <c r="S967" s="7"/>
    </row>
    <row r="968" spans="5:19" x14ac:dyDescent="0.2">
      <c r="E968" s="7"/>
      <c r="F968" s="7"/>
      <c r="J968" s="7"/>
      <c r="K968" s="7"/>
      <c r="R968" s="7"/>
      <c r="S968" s="7"/>
    </row>
    <row r="969" spans="5:19" x14ac:dyDescent="0.2">
      <c r="E969" s="7"/>
      <c r="F969" s="7"/>
      <c r="J969" s="7"/>
      <c r="K969" s="7"/>
      <c r="R969" s="7"/>
      <c r="S969" s="7"/>
    </row>
    <row r="970" spans="5:19" x14ac:dyDescent="0.2">
      <c r="E970" s="7"/>
      <c r="F970" s="7"/>
      <c r="J970" s="7"/>
      <c r="K970" s="7"/>
      <c r="R970" s="7"/>
      <c r="S970" s="7"/>
    </row>
    <row r="971" spans="5:19" x14ac:dyDescent="0.2">
      <c r="E971" s="7"/>
      <c r="F971" s="7"/>
      <c r="J971" s="7"/>
      <c r="K971" s="7"/>
      <c r="R971" s="7"/>
      <c r="S971" s="7"/>
    </row>
    <row r="972" spans="5:19" x14ac:dyDescent="0.2">
      <c r="E972" s="7"/>
      <c r="F972" s="7"/>
      <c r="J972" s="7"/>
      <c r="K972" s="7"/>
      <c r="R972" s="7"/>
      <c r="S972" s="7"/>
    </row>
    <row r="973" spans="5:19" x14ac:dyDescent="0.2">
      <c r="E973" s="7"/>
      <c r="F973" s="7"/>
      <c r="J973" s="7"/>
      <c r="K973" s="7"/>
      <c r="R973" s="7"/>
      <c r="S973" s="7"/>
    </row>
    <row r="974" spans="5:19" x14ac:dyDescent="0.2">
      <c r="E974" s="7"/>
      <c r="F974" s="7"/>
      <c r="J974" s="7"/>
      <c r="K974" s="7"/>
      <c r="R974" s="7"/>
      <c r="S974" s="7"/>
    </row>
    <row r="975" spans="5:19" x14ac:dyDescent="0.2">
      <c r="E975" s="7"/>
      <c r="F975" s="7"/>
      <c r="J975" s="7"/>
      <c r="K975" s="7"/>
      <c r="R975" s="7"/>
      <c r="S975" s="7"/>
    </row>
    <row r="976" spans="5:19" x14ac:dyDescent="0.2">
      <c r="E976" s="7"/>
      <c r="F976" s="7"/>
      <c r="J976" s="7"/>
      <c r="K976" s="7"/>
      <c r="R976" s="7"/>
      <c r="S976" s="7"/>
    </row>
    <row r="977" spans="5:19" x14ac:dyDescent="0.2">
      <c r="E977" s="7"/>
      <c r="F977" s="7"/>
      <c r="J977" s="7"/>
      <c r="K977" s="7"/>
      <c r="R977" s="7"/>
      <c r="S977" s="7"/>
    </row>
    <row r="978" spans="5:19" x14ac:dyDescent="0.2">
      <c r="E978" s="7"/>
      <c r="F978" s="7"/>
      <c r="J978" s="7"/>
      <c r="K978" s="7"/>
      <c r="R978" s="7"/>
      <c r="S978" s="7"/>
    </row>
    <row r="979" spans="5:19" x14ac:dyDescent="0.2">
      <c r="E979" s="7"/>
      <c r="F979" s="7"/>
      <c r="J979" s="7"/>
      <c r="K979" s="7"/>
      <c r="R979" s="7"/>
      <c r="S979" s="7"/>
    </row>
    <row r="980" spans="5:19" x14ac:dyDescent="0.2">
      <c r="E980" s="7"/>
      <c r="F980" s="7"/>
      <c r="J980" s="7"/>
      <c r="K980" s="7"/>
      <c r="R980" s="7"/>
      <c r="S980" s="7"/>
    </row>
    <row r="981" spans="5:19" x14ac:dyDescent="0.2">
      <c r="E981" s="7"/>
      <c r="F981" s="7"/>
      <c r="J981" s="7"/>
      <c r="K981" s="7"/>
      <c r="R981" s="7"/>
      <c r="S981" s="7"/>
    </row>
    <row r="982" spans="5:19" x14ac:dyDescent="0.2">
      <c r="E982" s="7"/>
      <c r="F982" s="7"/>
      <c r="J982" s="7"/>
      <c r="K982" s="7"/>
      <c r="R982" s="7"/>
      <c r="S982" s="7"/>
    </row>
    <row r="983" spans="5:19" x14ac:dyDescent="0.2">
      <c r="E983" s="7"/>
      <c r="F983" s="7"/>
      <c r="J983" s="7"/>
      <c r="K983" s="7"/>
      <c r="R983" s="7"/>
      <c r="S983" s="7"/>
    </row>
    <row r="984" spans="5:19" x14ac:dyDescent="0.2">
      <c r="E984" s="7"/>
      <c r="F984" s="7"/>
      <c r="J984" s="7"/>
      <c r="K984" s="7"/>
      <c r="R984" s="7"/>
      <c r="S984" s="7"/>
    </row>
    <row r="985" spans="5:19" x14ac:dyDescent="0.2">
      <c r="E985" s="7"/>
      <c r="F985" s="7"/>
      <c r="J985" s="7"/>
      <c r="K985" s="7"/>
      <c r="R985" s="7"/>
      <c r="S985" s="7"/>
    </row>
    <row r="986" spans="5:19" x14ac:dyDescent="0.2">
      <c r="E986" s="7"/>
      <c r="F986" s="7"/>
      <c r="J986" s="7"/>
      <c r="K986" s="7"/>
      <c r="R986" s="7"/>
      <c r="S986" s="7"/>
    </row>
    <row r="987" spans="5:19" x14ac:dyDescent="0.2">
      <c r="E987" s="7"/>
      <c r="F987" s="7"/>
      <c r="J987" s="7"/>
      <c r="K987" s="7"/>
      <c r="R987" s="7"/>
      <c r="S987" s="7"/>
    </row>
    <row r="988" spans="5:19" x14ac:dyDescent="0.2">
      <c r="E988" s="7"/>
      <c r="F988" s="7"/>
      <c r="J988" s="7"/>
      <c r="K988" s="7"/>
      <c r="R988" s="7"/>
      <c r="S988" s="7"/>
    </row>
    <row r="989" spans="5:19" x14ac:dyDescent="0.2">
      <c r="E989" s="7"/>
      <c r="F989" s="7"/>
      <c r="J989" s="7"/>
      <c r="K989" s="7"/>
      <c r="R989" s="7"/>
      <c r="S989" s="7"/>
    </row>
    <row r="990" spans="5:19" x14ac:dyDescent="0.2">
      <c r="E990" s="7"/>
      <c r="F990" s="7"/>
      <c r="J990" s="7"/>
      <c r="K990" s="7"/>
      <c r="R990" s="7"/>
      <c r="S990" s="7"/>
    </row>
    <row r="991" spans="5:19" x14ac:dyDescent="0.2">
      <c r="E991" s="7"/>
      <c r="F991" s="7"/>
      <c r="J991" s="7"/>
      <c r="K991" s="7"/>
      <c r="R991" s="7"/>
      <c r="S991" s="7"/>
    </row>
    <row r="992" spans="5:19" x14ac:dyDescent="0.2">
      <c r="E992" s="7"/>
      <c r="F992" s="7"/>
      <c r="J992" s="7"/>
      <c r="K992" s="7"/>
      <c r="R992" s="7"/>
      <c r="S992" s="7"/>
    </row>
    <row r="993" spans="5:19" x14ac:dyDescent="0.2">
      <c r="E993" s="7"/>
      <c r="F993" s="7"/>
      <c r="J993" s="7"/>
      <c r="K993" s="7"/>
      <c r="R993" s="7"/>
      <c r="S993" s="7"/>
    </row>
    <row r="994" spans="5:19" x14ac:dyDescent="0.2">
      <c r="E994" s="7"/>
      <c r="F994" s="7"/>
      <c r="J994" s="7"/>
      <c r="K994" s="7"/>
      <c r="R994" s="7"/>
      <c r="S994" s="7"/>
    </row>
    <row r="995" spans="5:19" x14ac:dyDescent="0.2">
      <c r="E995" s="7"/>
      <c r="F995" s="7"/>
      <c r="J995" s="7"/>
      <c r="K995" s="7"/>
      <c r="R995" s="7"/>
      <c r="S995" s="7"/>
    </row>
    <row r="996" spans="5:19" x14ac:dyDescent="0.2">
      <c r="E996" s="7"/>
      <c r="F996" s="7"/>
      <c r="J996" s="7"/>
      <c r="K996" s="7"/>
      <c r="R996" s="7"/>
      <c r="S996" s="7"/>
    </row>
    <row r="997" spans="5:19" x14ac:dyDescent="0.2">
      <c r="E997" s="7"/>
      <c r="F997" s="7"/>
      <c r="J997" s="7"/>
      <c r="K997" s="7"/>
      <c r="R997" s="7"/>
      <c r="S997" s="7"/>
    </row>
    <row r="998" spans="5:19" x14ac:dyDescent="0.2">
      <c r="E998" s="7"/>
      <c r="F998" s="7"/>
      <c r="J998" s="7"/>
      <c r="K998" s="7"/>
      <c r="R998" s="7"/>
      <c r="S998" s="7"/>
    </row>
    <row r="999" spans="5:19" x14ac:dyDescent="0.2">
      <c r="E999" s="7"/>
      <c r="F999" s="7"/>
      <c r="J999" s="7"/>
      <c r="K999" s="7"/>
      <c r="R999" s="7"/>
      <c r="S999" s="7"/>
    </row>
    <row r="1000" spans="5:19" x14ac:dyDescent="0.2">
      <c r="E1000" s="7"/>
      <c r="F1000" s="7"/>
      <c r="J1000" s="7"/>
      <c r="K1000" s="7"/>
      <c r="R1000" s="7"/>
      <c r="S1000" s="7"/>
    </row>
    <row r="1001" spans="5:19" x14ac:dyDescent="0.2">
      <c r="E1001" s="7"/>
      <c r="F1001" s="7"/>
      <c r="J1001" s="7"/>
      <c r="K1001" s="7"/>
      <c r="R1001" s="7"/>
      <c r="S1001" s="7"/>
    </row>
    <row r="1002" spans="5:19" x14ac:dyDescent="0.2">
      <c r="E1002" s="7"/>
      <c r="F1002" s="7"/>
      <c r="J1002" s="7"/>
      <c r="K1002" s="7"/>
      <c r="R1002" s="7"/>
      <c r="S1002" s="7"/>
    </row>
    <row r="1003" spans="5:19" x14ac:dyDescent="0.2">
      <c r="E1003" s="7"/>
      <c r="F1003" s="7"/>
      <c r="J1003" s="7"/>
      <c r="K1003" s="7"/>
      <c r="R1003" s="7"/>
      <c r="S1003" s="7"/>
    </row>
    <row r="1004" spans="5:19" x14ac:dyDescent="0.2">
      <c r="E1004" s="7"/>
      <c r="F1004" s="7"/>
      <c r="J1004" s="7"/>
      <c r="K1004" s="7"/>
      <c r="R1004" s="7"/>
      <c r="S1004" s="7"/>
    </row>
    <row r="1005" spans="5:19" x14ac:dyDescent="0.2">
      <c r="E1005" s="7"/>
      <c r="F1005" s="7"/>
      <c r="J1005" s="7"/>
      <c r="K1005" s="7"/>
      <c r="R1005" s="7"/>
      <c r="S1005" s="7"/>
    </row>
    <row r="1006" spans="5:19" x14ac:dyDescent="0.2">
      <c r="E1006" s="7"/>
      <c r="F1006" s="7"/>
      <c r="J1006" s="7"/>
      <c r="K1006" s="7"/>
      <c r="R1006" s="7"/>
      <c r="S1006" s="7"/>
    </row>
    <row r="1007" spans="5:19" x14ac:dyDescent="0.2">
      <c r="E1007" s="7"/>
      <c r="F1007" s="7"/>
      <c r="J1007" s="7"/>
      <c r="K1007" s="7"/>
      <c r="R1007" s="7"/>
      <c r="S1007" s="7"/>
    </row>
    <row r="1008" spans="5:19" x14ac:dyDescent="0.2">
      <c r="E1008" s="7"/>
      <c r="F1008" s="7"/>
      <c r="J1008" s="7"/>
      <c r="K1008" s="7"/>
      <c r="R1008" s="7"/>
      <c r="S1008" s="7"/>
    </row>
    <row r="1009" spans="5:19" x14ac:dyDescent="0.2">
      <c r="E1009" s="7"/>
      <c r="F1009" s="7"/>
      <c r="J1009" s="7"/>
      <c r="K1009" s="7"/>
      <c r="R1009" s="7"/>
      <c r="S1009" s="7"/>
    </row>
    <row r="1010" spans="5:19" x14ac:dyDescent="0.2">
      <c r="E1010" s="7"/>
      <c r="F1010" s="7"/>
      <c r="J1010" s="7"/>
      <c r="K1010" s="7"/>
      <c r="R1010" s="7"/>
      <c r="S1010" s="7"/>
    </row>
    <row r="1011" spans="5:19" x14ac:dyDescent="0.2">
      <c r="E1011" s="7"/>
      <c r="F1011" s="7"/>
      <c r="J1011" s="7"/>
      <c r="K1011" s="7"/>
      <c r="R1011" s="7"/>
      <c r="S1011" s="7"/>
    </row>
    <row r="1012" spans="5:19" x14ac:dyDescent="0.2">
      <c r="E1012" s="7"/>
      <c r="F1012" s="7"/>
      <c r="J1012" s="7"/>
      <c r="K1012" s="7"/>
      <c r="R1012" s="7"/>
      <c r="S1012" s="7"/>
    </row>
    <row r="1013" spans="5:19" x14ac:dyDescent="0.2">
      <c r="E1013" s="7"/>
      <c r="F1013" s="7"/>
      <c r="J1013" s="7"/>
      <c r="K1013" s="7"/>
      <c r="R1013" s="7"/>
      <c r="S1013" s="7"/>
    </row>
    <row r="1014" spans="5:19" x14ac:dyDescent="0.2">
      <c r="E1014" s="7"/>
      <c r="F1014" s="7"/>
      <c r="J1014" s="7"/>
      <c r="K1014" s="7"/>
      <c r="R1014" s="7"/>
      <c r="S1014" s="7"/>
    </row>
    <row r="1015" spans="5:19" x14ac:dyDescent="0.2">
      <c r="E1015" s="7"/>
      <c r="F1015" s="7"/>
      <c r="J1015" s="7"/>
      <c r="K1015" s="7"/>
      <c r="R1015" s="7"/>
      <c r="S1015" s="7"/>
    </row>
    <row r="1016" spans="5:19" x14ac:dyDescent="0.2">
      <c r="E1016" s="7"/>
      <c r="F1016" s="7"/>
      <c r="J1016" s="7"/>
      <c r="K1016" s="7"/>
      <c r="R1016" s="7"/>
      <c r="S1016" s="7"/>
    </row>
    <row r="1017" spans="5:19" x14ac:dyDescent="0.2">
      <c r="E1017" s="7"/>
      <c r="F1017" s="7"/>
      <c r="J1017" s="7"/>
      <c r="K1017" s="7"/>
      <c r="R1017" s="7"/>
      <c r="S1017" s="7"/>
    </row>
    <row r="1018" spans="5:19" x14ac:dyDescent="0.2">
      <c r="E1018" s="7"/>
      <c r="F1018" s="7"/>
      <c r="J1018" s="7"/>
      <c r="K1018" s="7"/>
      <c r="R1018" s="7"/>
      <c r="S1018" s="7"/>
    </row>
    <row r="1019" spans="5:19" x14ac:dyDescent="0.2">
      <c r="E1019" s="7"/>
      <c r="F1019" s="7"/>
      <c r="J1019" s="7"/>
      <c r="K1019" s="7"/>
      <c r="R1019" s="7"/>
      <c r="S1019" s="7"/>
    </row>
    <row r="1020" spans="5:19" x14ac:dyDescent="0.2">
      <c r="E1020" s="7"/>
      <c r="F1020" s="7"/>
      <c r="J1020" s="7"/>
      <c r="K1020" s="7"/>
      <c r="R1020" s="7"/>
      <c r="S1020" s="7"/>
    </row>
    <row r="1021" spans="5:19" x14ac:dyDescent="0.2">
      <c r="E1021" s="7"/>
      <c r="F1021" s="7"/>
      <c r="J1021" s="7"/>
      <c r="K1021" s="7"/>
      <c r="R1021" s="7"/>
      <c r="S1021" s="7"/>
    </row>
    <row r="1022" spans="5:19" x14ac:dyDescent="0.2">
      <c r="E1022" s="7"/>
      <c r="F1022" s="7"/>
      <c r="J1022" s="7"/>
      <c r="K1022" s="7"/>
      <c r="R1022" s="7"/>
      <c r="S1022" s="7"/>
    </row>
    <row r="1023" spans="5:19" x14ac:dyDescent="0.2">
      <c r="E1023" s="7"/>
      <c r="F1023" s="7"/>
      <c r="J1023" s="7"/>
      <c r="K1023" s="7"/>
      <c r="R1023" s="7"/>
      <c r="S1023" s="7"/>
    </row>
    <row r="1024" spans="5:19" x14ac:dyDescent="0.2">
      <c r="E1024" s="7"/>
      <c r="F1024" s="7"/>
      <c r="J1024" s="7"/>
      <c r="K1024" s="7"/>
      <c r="R1024" s="7"/>
      <c r="S1024" s="7"/>
    </row>
    <row r="1025" spans="5:19" x14ac:dyDescent="0.2">
      <c r="E1025" s="7"/>
      <c r="F1025" s="7"/>
      <c r="J1025" s="7"/>
      <c r="K1025" s="7"/>
      <c r="R1025" s="7"/>
      <c r="S1025" s="7"/>
    </row>
    <row r="1026" spans="5:19" x14ac:dyDescent="0.2">
      <c r="E1026" s="7"/>
      <c r="F1026" s="7"/>
      <c r="J1026" s="7"/>
      <c r="K1026" s="7"/>
      <c r="R1026" s="7"/>
      <c r="S1026" s="7"/>
    </row>
    <row r="1027" spans="5:19" x14ac:dyDescent="0.2">
      <c r="E1027" s="7"/>
      <c r="F1027" s="7"/>
      <c r="J1027" s="7"/>
      <c r="K1027" s="7"/>
      <c r="R1027" s="7"/>
      <c r="S1027" s="7"/>
    </row>
    <row r="1028" spans="5:19" x14ac:dyDescent="0.2">
      <c r="E1028" s="7"/>
      <c r="F1028" s="7"/>
      <c r="J1028" s="7"/>
      <c r="K1028" s="7"/>
      <c r="R1028" s="7"/>
      <c r="S1028" s="7"/>
    </row>
    <row r="1029" spans="5:19" x14ac:dyDescent="0.2">
      <c r="E1029" s="7"/>
      <c r="F1029" s="7"/>
      <c r="J1029" s="7"/>
      <c r="K1029" s="7"/>
      <c r="R1029" s="7"/>
      <c r="S1029" s="7"/>
    </row>
    <row r="1030" spans="5:19" x14ac:dyDescent="0.2">
      <c r="E1030" s="7"/>
      <c r="F1030" s="7"/>
      <c r="J1030" s="7"/>
      <c r="K1030" s="7"/>
      <c r="R1030" s="7"/>
      <c r="S1030" s="7"/>
    </row>
    <row r="1031" spans="5:19" x14ac:dyDescent="0.2">
      <c r="E1031" s="7"/>
      <c r="F1031" s="7"/>
      <c r="J1031" s="7"/>
      <c r="K1031" s="7"/>
      <c r="R1031" s="7"/>
      <c r="S1031" s="7"/>
    </row>
    <row r="1032" spans="5:19" x14ac:dyDescent="0.2">
      <c r="E1032" s="7"/>
      <c r="F1032" s="7"/>
      <c r="J1032" s="7"/>
      <c r="K1032" s="7"/>
      <c r="R1032" s="7"/>
      <c r="S1032" s="7"/>
    </row>
    <row r="1033" spans="5:19" x14ac:dyDescent="0.2">
      <c r="E1033" s="7"/>
      <c r="F1033" s="7"/>
      <c r="J1033" s="7"/>
      <c r="K1033" s="7"/>
      <c r="R1033" s="7"/>
      <c r="S1033" s="7"/>
    </row>
    <row r="1034" spans="5:19" x14ac:dyDescent="0.2">
      <c r="E1034" s="7"/>
      <c r="F1034" s="7"/>
      <c r="J1034" s="7"/>
      <c r="K1034" s="7"/>
      <c r="R1034" s="7"/>
      <c r="S1034" s="7"/>
    </row>
    <row r="1035" spans="5:19" x14ac:dyDescent="0.2">
      <c r="E1035" s="7"/>
      <c r="F1035" s="7"/>
      <c r="J1035" s="7"/>
      <c r="K1035" s="7"/>
      <c r="R1035" s="7"/>
      <c r="S1035" s="7"/>
    </row>
    <row r="1036" spans="5:19" x14ac:dyDescent="0.2">
      <c r="E1036" s="7"/>
      <c r="F1036" s="7"/>
      <c r="J1036" s="7"/>
      <c r="K1036" s="7"/>
      <c r="R1036" s="7"/>
      <c r="S1036" s="7"/>
    </row>
    <row r="1037" spans="5:19" x14ac:dyDescent="0.2">
      <c r="E1037" s="7"/>
      <c r="F1037" s="7"/>
      <c r="J1037" s="7"/>
      <c r="K1037" s="7"/>
      <c r="R1037" s="7"/>
      <c r="S1037" s="7"/>
    </row>
    <row r="1038" spans="5:19" x14ac:dyDescent="0.2">
      <c r="E1038" s="7"/>
      <c r="F1038" s="7"/>
      <c r="J1038" s="7"/>
      <c r="K1038" s="7"/>
      <c r="R1038" s="7"/>
      <c r="S1038" s="7"/>
    </row>
    <row r="1039" spans="5:19" x14ac:dyDescent="0.2">
      <c r="E1039" s="7"/>
      <c r="F1039" s="7"/>
      <c r="J1039" s="7"/>
      <c r="K1039" s="7"/>
      <c r="R1039" s="7"/>
      <c r="S1039" s="7"/>
    </row>
    <row r="1040" spans="5:19" x14ac:dyDescent="0.2">
      <c r="E1040" s="7"/>
      <c r="F1040" s="7"/>
      <c r="J1040" s="7"/>
      <c r="K1040" s="7"/>
      <c r="R1040" s="7"/>
      <c r="S1040" s="7"/>
    </row>
    <row r="1041" spans="5:19" x14ac:dyDescent="0.2">
      <c r="E1041" s="7"/>
      <c r="F1041" s="7"/>
      <c r="J1041" s="7"/>
      <c r="K1041" s="7"/>
      <c r="R1041" s="7"/>
      <c r="S1041" s="7"/>
    </row>
    <row r="1042" spans="5:19" x14ac:dyDescent="0.2">
      <c r="E1042" s="7"/>
      <c r="F1042" s="7"/>
      <c r="J1042" s="7"/>
      <c r="K1042" s="7"/>
      <c r="R1042" s="7"/>
      <c r="S1042" s="7"/>
    </row>
    <row r="1043" spans="5:19" x14ac:dyDescent="0.2">
      <c r="E1043" s="7"/>
      <c r="F1043" s="7"/>
      <c r="J1043" s="7"/>
      <c r="K1043" s="7"/>
      <c r="R1043" s="7"/>
      <c r="S1043" s="7"/>
    </row>
    <row r="1044" spans="5:19" x14ac:dyDescent="0.2">
      <c r="E1044" s="7"/>
      <c r="F1044" s="7"/>
      <c r="J1044" s="7"/>
      <c r="K1044" s="7"/>
      <c r="R1044" s="7"/>
      <c r="S1044" s="7"/>
    </row>
    <row r="1045" spans="5:19" x14ac:dyDescent="0.2">
      <c r="E1045" s="7"/>
      <c r="F1045" s="7"/>
      <c r="J1045" s="7"/>
      <c r="K1045" s="7"/>
      <c r="R1045" s="7"/>
      <c r="S1045" s="7"/>
    </row>
    <row r="1046" spans="5:19" x14ac:dyDescent="0.2">
      <c r="E1046" s="7"/>
      <c r="F1046" s="7"/>
      <c r="J1046" s="7"/>
      <c r="K1046" s="7"/>
      <c r="R1046" s="7"/>
      <c r="S1046" s="7"/>
    </row>
    <row r="1047" spans="5:19" x14ac:dyDescent="0.2">
      <c r="E1047" s="7"/>
      <c r="F1047" s="7"/>
      <c r="J1047" s="7"/>
      <c r="K1047" s="7"/>
      <c r="R1047" s="7"/>
      <c r="S1047" s="7"/>
    </row>
    <row r="1048" spans="5:19" x14ac:dyDescent="0.2">
      <c r="E1048" s="7"/>
      <c r="F1048" s="7"/>
      <c r="J1048" s="7"/>
      <c r="K1048" s="7"/>
      <c r="R1048" s="7"/>
      <c r="S1048" s="7"/>
    </row>
    <row r="1049" spans="5:19" x14ac:dyDescent="0.2">
      <c r="E1049" s="7"/>
      <c r="F1049" s="7"/>
      <c r="J1049" s="7"/>
      <c r="K1049" s="7"/>
      <c r="R1049" s="7"/>
      <c r="S1049" s="7"/>
    </row>
    <row r="1050" spans="5:19" x14ac:dyDescent="0.2">
      <c r="E1050" s="7"/>
      <c r="F1050" s="7"/>
      <c r="J1050" s="7"/>
      <c r="K1050" s="7"/>
      <c r="R1050" s="7"/>
      <c r="S1050" s="7"/>
    </row>
    <row r="1051" spans="5:19" x14ac:dyDescent="0.2">
      <c r="E1051" s="7"/>
      <c r="F1051" s="7"/>
      <c r="J1051" s="7"/>
      <c r="K1051" s="7"/>
      <c r="R1051" s="7"/>
      <c r="S1051" s="7"/>
    </row>
    <row r="1052" spans="5:19" x14ac:dyDescent="0.2">
      <c r="E1052" s="7"/>
      <c r="F1052" s="7"/>
      <c r="J1052" s="7"/>
      <c r="K1052" s="7"/>
      <c r="R1052" s="7"/>
      <c r="S1052" s="7"/>
    </row>
    <row r="1053" spans="5:19" x14ac:dyDescent="0.2">
      <c r="E1053" s="7"/>
      <c r="F1053" s="7"/>
      <c r="J1053" s="7"/>
      <c r="K1053" s="7"/>
      <c r="R1053" s="7"/>
      <c r="S1053" s="7"/>
    </row>
    <row r="1054" spans="5:19" x14ac:dyDescent="0.2">
      <c r="E1054" s="7"/>
      <c r="F1054" s="7"/>
      <c r="J1054" s="7"/>
      <c r="K1054" s="7"/>
      <c r="R1054" s="7"/>
      <c r="S1054" s="7"/>
    </row>
    <row r="1055" spans="5:19" x14ac:dyDescent="0.2">
      <c r="E1055" s="7"/>
      <c r="F1055" s="7"/>
      <c r="J1055" s="7"/>
      <c r="K1055" s="7"/>
      <c r="R1055" s="7"/>
      <c r="S1055" s="7"/>
    </row>
    <row r="1056" spans="5:19" x14ac:dyDescent="0.2">
      <c r="E1056" s="7"/>
      <c r="F1056" s="7"/>
      <c r="J1056" s="7"/>
      <c r="K1056" s="7"/>
      <c r="R1056" s="7"/>
      <c r="S1056" s="7"/>
    </row>
    <row r="1057" spans="5:19" x14ac:dyDescent="0.2">
      <c r="E1057" s="7"/>
      <c r="F1057" s="7"/>
      <c r="J1057" s="7"/>
      <c r="K1057" s="7"/>
      <c r="R1057" s="7"/>
      <c r="S1057" s="7"/>
    </row>
    <row r="1058" spans="5:19" x14ac:dyDescent="0.2">
      <c r="E1058" s="7"/>
      <c r="F1058" s="7"/>
      <c r="J1058" s="7"/>
      <c r="K1058" s="7"/>
      <c r="R1058" s="7"/>
      <c r="S1058" s="7"/>
    </row>
    <row r="1059" spans="5:19" x14ac:dyDescent="0.2">
      <c r="E1059" s="7"/>
      <c r="F1059" s="7"/>
      <c r="J1059" s="7"/>
      <c r="K1059" s="7"/>
      <c r="R1059" s="7"/>
      <c r="S1059" s="7"/>
    </row>
    <row r="1060" spans="5:19" x14ac:dyDescent="0.2">
      <c r="E1060" s="7"/>
      <c r="F1060" s="7"/>
      <c r="J1060" s="7"/>
      <c r="K1060" s="7"/>
      <c r="R1060" s="7"/>
      <c r="S1060" s="7"/>
    </row>
    <row r="1061" spans="5:19" x14ac:dyDescent="0.2">
      <c r="E1061" s="7"/>
      <c r="F1061" s="7"/>
      <c r="J1061" s="7"/>
      <c r="K1061" s="7"/>
      <c r="R1061" s="7"/>
      <c r="S1061" s="7"/>
    </row>
    <row r="1062" spans="5:19" x14ac:dyDescent="0.2">
      <c r="E1062" s="7"/>
      <c r="F1062" s="7"/>
      <c r="J1062" s="7"/>
      <c r="K1062" s="7"/>
      <c r="R1062" s="7"/>
      <c r="S1062" s="7"/>
    </row>
    <row r="1063" spans="5:19" x14ac:dyDescent="0.2">
      <c r="E1063" s="7"/>
      <c r="F1063" s="7"/>
      <c r="J1063" s="7"/>
      <c r="K1063" s="7"/>
      <c r="R1063" s="7"/>
      <c r="S1063" s="7"/>
    </row>
    <row r="1064" spans="5:19" x14ac:dyDescent="0.2">
      <c r="E1064" s="7"/>
      <c r="F1064" s="7"/>
      <c r="J1064" s="7"/>
      <c r="K1064" s="7"/>
      <c r="R1064" s="7"/>
      <c r="S1064" s="7"/>
    </row>
    <row r="1065" spans="5:19" x14ac:dyDescent="0.2">
      <c r="E1065" s="7"/>
      <c r="F1065" s="7"/>
      <c r="J1065" s="7"/>
      <c r="K1065" s="7"/>
      <c r="R1065" s="7"/>
      <c r="S1065" s="7"/>
    </row>
    <row r="1066" spans="5:19" x14ac:dyDescent="0.2">
      <c r="E1066" s="7"/>
      <c r="F1066" s="7"/>
      <c r="J1066" s="7"/>
      <c r="K1066" s="7"/>
      <c r="R1066" s="7"/>
      <c r="S1066" s="7"/>
    </row>
    <row r="1067" spans="5:19" x14ac:dyDescent="0.2">
      <c r="E1067" s="7"/>
      <c r="F1067" s="7"/>
      <c r="J1067" s="7"/>
      <c r="K1067" s="7"/>
      <c r="R1067" s="7"/>
      <c r="S1067" s="7"/>
    </row>
    <row r="1068" spans="5:19" x14ac:dyDescent="0.2">
      <c r="E1068" s="7"/>
      <c r="F1068" s="7"/>
      <c r="J1068" s="7"/>
      <c r="K1068" s="7"/>
      <c r="R1068" s="7"/>
      <c r="S1068" s="7"/>
    </row>
    <row r="1069" spans="5:19" x14ac:dyDescent="0.2">
      <c r="E1069" s="7"/>
      <c r="F1069" s="7"/>
      <c r="J1069" s="7"/>
      <c r="K1069" s="7"/>
      <c r="R1069" s="7"/>
      <c r="S1069" s="7"/>
    </row>
    <row r="1070" spans="5:19" x14ac:dyDescent="0.2">
      <c r="E1070" s="7"/>
      <c r="F1070" s="7"/>
      <c r="J1070" s="7"/>
      <c r="K1070" s="7"/>
      <c r="R1070" s="7"/>
      <c r="S1070" s="7"/>
    </row>
    <row r="1071" spans="5:19" x14ac:dyDescent="0.2">
      <c r="E1071" s="7"/>
      <c r="F1071" s="7"/>
      <c r="J1071" s="7"/>
      <c r="K1071" s="7"/>
      <c r="R1071" s="7"/>
      <c r="S1071" s="7"/>
    </row>
    <row r="1072" spans="5:19" x14ac:dyDescent="0.2">
      <c r="E1072" s="7"/>
      <c r="F1072" s="7"/>
      <c r="J1072" s="7"/>
      <c r="K1072" s="7"/>
      <c r="R1072" s="7"/>
      <c r="S1072" s="7"/>
    </row>
    <row r="1073" spans="5:19" x14ac:dyDescent="0.2">
      <c r="E1073" s="7"/>
      <c r="F1073" s="7"/>
      <c r="J1073" s="7"/>
      <c r="K1073" s="7"/>
      <c r="R1073" s="7"/>
      <c r="S1073" s="7"/>
    </row>
    <row r="1074" spans="5:19" x14ac:dyDescent="0.2">
      <c r="E1074" s="7"/>
      <c r="F1074" s="7"/>
      <c r="J1074" s="7"/>
      <c r="K1074" s="7"/>
      <c r="R1074" s="7"/>
      <c r="S1074" s="7"/>
    </row>
    <row r="1075" spans="5:19" x14ac:dyDescent="0.2">
      <c r="E1075" s="7"/>
      <c r="F1075" s="7"/>
      <c r="J1075" s="7"/>
      <c r="K1075" s="7"/>
      <c r="R1075" s="7"/>
      <c r="S1075" s="7"/>
    </row>
    <row r="1076" spans="5:19" x14ac:dyDescent="0.2">
      <c r="E1076" s="7"/>
      <c r="F1076" s="7"/>
      <c r="J1076" s="7"/>
      <c r="K1076" s="7"/>
      <c r="R1076" s="7"/>
      <c r="S1076" s="7"/>
    </row>
    <row r="1077" spans="5:19" x14ac:dyDescent="0.2">
      <c r="E1077" s="7"/>
      <c r="F1077" s="7"/>
      <c r="J1077" s="7"/>
      <c r="K1077" s="7"/>
      <c r="R1077" s="7"/>
      <c r="S1077" s="7"/>
    </row>
    <row r="1078" spans="5:19" x14ac:dyDescent="0.2">
      <c r="E1078" s="7"/>
      <c r="F1078" s="7"/>
      <c r="J1078" s="7"/>
      <c r="K1078" s="7"/>
      <c r="R1078" s="7"/>
      <c r="S1078" s="7"/>
    </row>
    <row r="1079" spans="5:19" x14ac:dyDescent="0.2">
      <c r="E1079" s="7"/>
      <c r="F1079" s="7"/>
      <c r="J1079" s="7"/>
      <c r="K1079" s="7"/>
      <c r="R1079" s="7"/>
      <c r="S1079" s="7"/>
    </row>
    <row r="1080" spans="5:19" x14ac:dyDescent="0.2">
      <c r="E1080" s="7"/>
      <c r="F1080" s="7"/>
      <c r="J1080" s="7"/>
      <c r="K1080" s="7"/>
      <c r="R1080" s="7"/>
      <c r="S1080" s="7"/>
    </row>
    <row r="1081" spans="5:19" x14ac:dyDescent="0.2">
      <c r="E1081" s="7"/>
      <c r="F1081" s="7"/>
      <c r="J1081" s="7"/>
      <c r="K1081" s="7"/>
      <c r="R1081" s="7"/>
      <c r="S1081" s="7"/>
    </row>
  </sheetData>
  <phoneticPr fontId="0" type="noConversion"/>
  <pageMargins left="0.75" right="0.75" top="1" bottom="1" header="0.5" footer="0.5"/>
  <pageSetup scale="69" orientation="portrait" horizontalDpi="300" verticalDpi="300" r:id="rId1"/>
  <headerFooter alignWithMargins="0">
    <oddHeader xml:space="preserve">&amp;R&amp;D&amp;LReclaim 7.0 Project: Blank                    </oddHeader>
    <oddFooter>&amp;L&amp;F&amp;R&amp;P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122</vt:i4>
      </vt:variant>
    </vt:vector>
  </HeadingPairs>
  <TitlesOfParts>
    <vt:vector size="138" baseType="lpstr">
      <vt:lpstr>Instructions</vt:lpstr>
      <vt:lpstr>Summary</vt:lpstr>
      <vt:lpstr>Open Pit</vt:lpstr>
      <vt:lpstr>UG Mine</vt:lpstr>
      <vt:lpstr>Tailings</vt:lpstr>
      <vt:lpstr>Rock Pile</vt:lpstr>
      <vt:lpstr>Bldgs &amp; Equip</vt:lpstr>
      <vt:lpstr>Chemicals</vt:lpstr>
      <vt:lpstr>Water Management</vt:lpstr>
      <vt:lpstr>Water Treatment</vt:lpstr>
      <vt:lpstr>ICM</vt:lpstr>
      <vt:lpstr>Mobilization</vt:lpstr>
      <vt:lpstr>PostClosure</vt:lpstr>
      <vt:lpstr>Unit_Costs</vt:lpstr>
      <vt:lpstr>Estimator</vt:lpstr>
      <vt:lpstr>Tools</vt:lpstr>
      <vt:lpstr>AnnualTreat1Cost</vt:lpstr>
      <vt:lpstr>Bldg1CostCode</vt:lpstr>
      <vt:lpstr>Bldg1LandTotal</vt:lpstr>
      <vt:lpstr>Bldg1Name</vt:lpstr>
      <vt:lpstr>Bldg1Notes</vt:lpstr>
      <vt:lpstr>Bldg1PercentLand</vt:lpstr>
      <vt:lpstr>Bldg1Qty</vt:lpstr>
      <vt:lpstr>Bldg1Total</vt:lpstr>
      <vt:lpstr>Bldg1WaterTotal</vt:lpstr>
      <vt:lpstr>BldgCount</vt:lpstr>
      <vt:lpstr>Summary!BldgSum</vt:lpstr>
      <vt:lpstr>Chem1CostCode</vt:lpstr>
      <vt:lpstr>Chem1LandTotal</vt:lpstr>
      <vt:lpstr>Chem1Name</vt:lpstr>
      <vt:lpstr>Chem1Notes</vt:lpstr>
      <vt:lpstr>Chem1PercentLand</vt:lpstr>
      <vt:lpstr>Chem1Qty</vt:lpstr>
      <vt:lpstr>Chem1Total</vt:lpstr>
      <vt:lpstr>Chem1WaterTotal</vt:lpstr>
      <vt:lpstr>ChemCount</vt:lpstr>
      <vt:lpstr>Summary!ChemSum</vt:lpstr>
      <vt:lpstr>CostCode</vt:lpstr>
      <vt:lpstr>DiscountRate</vt:lpstr>
      <vt:lpstr>ICM1CostCode</vt:lpstr>
      <vt:lpstr>ICM1Name</vt:lpstr>
      <vt:lpstr>ICMCount</vt:lpstr>
      <vt:lpstr>ICMNotes</vt:lpstr>
      <vt:lpstr>ICMQty</vt:lpstr>
      <vt:lpstr>ICMSum</vt:lpstr>
      <vt:lpstr>ICMTotal</vt:lpstr>
      <vt:lpstr>Mob1CostCode</vt:lpstr>
      <vt:lpstr>Mob1Name</vt:lpstr>
      <vt:lpstr>Mob1Notes</vt:lpstr>
      <vt:lpstr>Mob1Qty</vt:lpstr>
      <vt:lpstr>MobCount</vt:lpstr>
      <vt:lpstr>Summary!MobSum</vt:lpstr>
      <vt:lpstr>MobTotal</vt:lpstr>
      <vt:lpstr>PC1CostCode</vt:lpstr>
      <vt:lpstr>PC1Name</vt:lpstr>
      <vt:lpstr>PC1Notes</vt:lpstr>
      <vt:lpstr>PC1Qty</vt:lpstr>
      <vt:lpstr>PC1Total</vt:lpstr>
      <vt:lpstr>PCAnnualTotal</vt:lpstr>
      <vt:lpstr>PCCount</vt:lpstr>
      <vt:lpstr>Summary!PCSum</vt:lpstr>
      <vt:lpstr>PCYears</vt:lpstr>
      <vt:lpstr>'Open Pit'!Pit1CostCode</vt:lpstr>
      <vt:lpstr>Pit1LandCost</vt:lpstr>
      <vt:lpstr>Pit1LandTotal</vt:lpstr>
      <vt:lpstr>Pit1Name</vt:lpstr>
      <vt:lpstr>Pit1Notes</vt:lpstr>
      <vt:lpstr>Pit1PercentLand</vt:lpstr>
      <vt:lpstr>'Open Pit'!Pit1Qty</vt:lpstr>
      <vt:lpstr>Pit1Total</vt:lpstr>
      <vt:lpstr>Pit1WaterCost</vt:lpstr>
      <vt:lpstr>Pit1WaterTotal</vt:lpstr>
      <vt:lpstr>PitCount</vt:lpstr>
      <vt:lpstr>Summary!PitSum</vt:lpstr>
      <vt:lpstr>'Bldgs &amp; Equip'!Print_Titles</vt:lpstr>
      <vt:lpstr>Chemicals!Print_Titles</vt:lpstr>
      <vt:lpstr>ICM!Print_Titles</vt:lpstr>
      <vt:lpstr>Instructions!Print_Titles</vt:lpstr>
      <vt:lpstr>Mobilization!Print_Titles</vt:lpstr>
      <vt:lpstr>'Open Pit'!Print_Titles</vt:lpstr>
      <vt:lpstr>PostClosure!Print_Titles</vt:lpstr>
      <vt:lpstr>'Rock Pile'!Print_Titles</vt:lpstr>
      <vt:lpstr>Summary!Print_Titles</vt:lpstr>
      <vt:lpstr>Tailings!Print_Titles</vt:lpstr>
      <vt:lpstr>'UG Mine'!Print_Titles</vt:lpstr>
      <vt:lpstr>Unit_Costs!Print_Titles</vt:lpstr>
      <vt:lpstr>'Water Management'!Print_Titles</vt:lpstr>
      <vt:lpstr>'Water Treatment'!Print_Titles</vt:lpstr>
      <vt:lpstr>ProjectName</vt:lpstr>
      <vt:lpstr>RP1CostCode</vt:lpstr>
      <vt:lpstr>RP1LandTotal</vt:lpstr>
      <vt:lpstr>RP1Name</vt:lpstr>
      <vt:lpstr>RP1Notes</vt:lpstr>
      <vt:lpstr>RP1PercentLand</vt:lpstr>
      <vt:lpstr>RP1Qty</vt:lpstr>
      <vt:lpstr>RP1Total</vt:lpstr>
      <vt:lpstr>RP1WaterTotal</vt:lpstr>
      <vt:lpstr>RPCount</vt:lpstr>
      <vt:lpstr>Summary!RPSum</vt:lpstr>
      <vt:lpstr>Tailings1CostCode</vt:lpstr>
      <vt:lpstr>Tailings1LandTotal</vt:lpstr>
      <vt:lpstr>Tailings1Name</vt:lpstr>
      <vt:lpstr>Tailings1Notes</vt:lpstr>
      <vt:lpstr>Tailings1PercentLand</vt:lpstr>
      <vt:lpstr>Tailings1Qty</vt:lpstr>
      <vt:lpstr>Tailings1Total</vt:lpstr>
      <vt:lpstr>Tailings1WaterTotal</vt:lpstr>
      <vt:lpstr>TailingsCount</vt:lpstr>
      <vt:lpstr>Summary!TailingsSum</vt:lpstr>
      <vt:lpstr>UG1CostCode</vt:lpstr>
      <vt:lpstr>UG1LandTotal</vt:lpstr>
      <vt:lpstr>UG1Name</vt:lpstr>
      <vt:lpstr>UG1Notes</vt:lpstr>
      <vt:lpstr>UG1PercentLand</vt:lpstr>
      <vt:lpstr>UG1Qty</vt:lpstr>
      <vt:lpstr>UG1Total</vt:lpstr>
      <vt:lpstr>UG1WaterTotal</vt:lpstr>
      <vt:lpstr>UGCount</vt:lpstr>
      <vt:lpstr>Summary!UGSum</vt:lpstr>
      <vt:lpstr>UNIT_COST</vt:lpstr>
      <vt:lpstr>Unit_Cost_Table</vt:lpstr>
      <vt:lpstr>UnitCostBody</vt:lpstr>
      <vt:lpstr>UnitCostHigh</vt:lpstr>
      <vt:lpstr>UnitCostLow</vt:lpstr>
      <vt:lpstr>UnitCostSpecified</vt:lpstr>
      <vt:lpstr>Water1CostCode</vt:lpstr>
      <vt:lpstr>Water1Name</vt:lpstr>
      <vt:lpstr>Water1Notes</vt:lpstr>
      <vt:lpstr>Water1Qty</vt:lpstr>
      <vt:lpstr>Water1Total</vt:lpstr>
      <vt:lpstr>WaterCount</vt:lpstr>
      <vt:lpstr>Summary!WaterSum</vt:lpstr>
      <vt:lpstr>WaterTreat1Name</vt:lpstr>
      <vt:lpstr>WaterTreatCost</vt:lpstr>
      <vt:lpstr>WaterTreatCostCode</vt:lpstr>
      <vt:lpstr>WaterTreatCount</vt:lpstr>
      <vt:lpstr>WaterTreatNotes</vt:lpstr>
      <vt:lpstr>WaterTreatQty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Brodie Consulting Ltd</dc:creator>
  <cp:lastModifiedBy>Dawn Curtis</cp:lastModifiedBy>
  <cp:lastPrinted>2014-03-26T18:43:59Z</cp:lastPrinted>
  <dcterms:created xsi:type="dcterms:W3CDTF">2013-10-31T06:13:36Z</dcterms:created>
  <dcterms:modified xsi:type="dcterms:W3CDTF">2014-05-20T17:49:25Z</dcterms:modified>
</cp:coreProperties>
</file>